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З.105б" sheetId="1" r:id="rId1"/>
  </sheets>
  <calcPr calcId="145621"/>
</workbook>
</file>

<file path=xl/calcChain.xml><?xml version="1.0" encoding="utf-8"?>
<calcChain xmlns="http://schemas.openxmlformats.org/spreadsheetml/2006/main">
  <c r="F14" i="1" l="1"/>
  <c r="F18" i="1"/>
  <c r="G6" i="1" s="1"/>
  <c r="G18" i="1"/>
  <c r="G14" i="1" s="1"/>
  <c r="H19" i="1"/>
  <c r="I21" i="1"/>
  <c r="I20" i="1" s="1"/>
  <c r="A22" i="1"/>
  <c r="I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I23" i="1"/>
  <c r="I24" i="1"/>
  <c r="I25" i="1"/>
  <c r="I26" i="1"/>
  <c r="H27" i="1"/>
  <c r="H20" i="1" s="1"/>
  <c r="G9" i="1" s="1"/>
  <c r="H28" i="1"/>
  <c r="I28" i="1"/>
  <c r="H29" i="1"/>
  <c r="I29" i="1"/>
  <c r="I30" i="1"/>
  <c r="I31" i="1"/>
  <c r="I32" i="1"/>
  <c r="I33" i="1"/>
  <c r="I34" i="1"/>
  <c r="I35" i="1"/>
  <c r="H36" i="1"/>
  <c r="I36" i="1" s="1"/>
  <c r="H14" i="1" l="1"/>
  <c r="G7" i="1"/>
</calcChain>
</file>

<file path=xl/sharedStrings.xml><?xml version="1.0" encoding="utf-8"?>
<sst xmlns="http://schemas.openxmlformats.org/spreadsheetml/2006/main" count="43" uniqueCount="40">
  <si>
    <t>тел. 40-55-80,73-01-64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</si>
  <si>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</si>
  <si>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</si>
  <si>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</si>
  <si>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</si>
  <si>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т.о.газового хозяйства ВДГО</t>
  </si>
  <si>
    <t>проезд до объектов (ПВС)</t>
  </si>
  <si>
    <t>очистка кровли от снега,наледи и сосулек</t>
  </si>
  <si>
    <t xml:space="preserve">обязательное обучение персонала </t>
  </si>
  <si>
    <t>обслуживание теплосчетчиков</t>
  </si>
  <si>
    <t xml:space="preserve">израсходовано материалов, спец.одежды </t>
  </si>
  <si>
    <t>з/плата (с налогами) документоведа</t>
  </si>
  <si>
    <t>з/плата (с налогами) мастеров, рабочих</t>
  </si>
  <si>
    <t>з/плата (с нал.) дворников,уборщиков,мус/сборщиков</t>
  </si>
  <si>
    <t>восстановление ливн.желобов по внутр.стороне стены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</si>
  <si>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</si>
  <si>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</si>
  <si>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</si>
  <si>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</si>
  <si>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 xml:space="preserve">Содержание жилого дома </t>
  </si>
  <si>
    <t>Доходы,полученные от сторонних организаций</t>
  </si>
  <si>
    <t xml:space="preserve">Электроэнергия </t>
  </si>
  <si>
    <t>Вода горячая</t>
  </si>
  <si>
    <t>Отопление</t>
  </si>
  <si>
    <t>Канализация, холодная вода</t>
  </si>
  <si>
    <t>всего</t>
  </si>
  <si>
    <r>
      <t>Расходы на 1 м</t>
    </r>
    <r>
      <rPr>
        <b/>
        <vertAlign val="superscript"/>
        <sz val="8"/>
        <rFont val="Arial Cyr"/>
        <charset val="204"/>
      </rPr>
      <t>2</t>
    </r>
    <r>
      <rPr>
        <b/>
        <sz val="8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</si>
  <si>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</si>
  <si>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</si>
  <si>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</si>
  <si>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</si>
  <si>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Общая площадь жилого дома</t>
  </si>
  <si>
    <t>руб.</t>
  </si>
  <si>
    <t>Израсходовано</t>
  </si>
  <si>
    <t>в т.ч.получено от сторонних организаций</t>
  </si>
  <si>
    <t>Получено</t>
  </si>
  <si>
    <t>Начислено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</si>
  <si>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Замочная 105-б</t>
    </r>
  </si>
  <si>
    <t>управляющей компании ООО "Внешстрой-Коммунсервис" о выполнении условий договора</t>
  </si>
  <si>
    <t xml:space="preserve">ОТЧЕТ за 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</si>
</sst>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b/>
      <sz val="8"/>
      <name val="Arial Cyr"/>
      <charset val="204"/>
    </font>
    <font>
      <b/>
      <vertAlign val="superscript"/>
      <sz val="8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/>
    <xf numFmtId="2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2" fillId="0" borderId="0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5" xfId="0" applyNumberFormat="1" applyFont="1" applyBorder="1"/>
    <xf numFmtId="2" fontId="1" fillId="0" borderId="5" xfId="0" applyNumberFormat="1" applyFont="1" applyBorder="1"/>
    <xf numFmtId="0" fontId="1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2" fillId="0" borderId="9" xfId="0" applyNumberFormat="1" applyFont="1" applyBorder="1"/>
    <xf numFmtId="2" fontId="1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2" fontId="8" fillId="0" borderId="0" xfId="0" applyNumberFormat="1" applyFont="1" applyBorder="1" applyAlignment="1"/>
    <xf numFmtId="2" fontId="5" fillId="0" borderId="0" xfId="0" applyNumberFormat="1" applyFont="1" applyBorder="1" applyAlignment="1"/>
    <xf numFmtId="2" fontId="5" fillId="0" borderId="11" xfId="0" applyNumberFormat="1" applyFont="1" applyBorder="1" applyAlignment="1"/>
    <xf numFmtId="2" fontId="5" fillId="2" borderId="2" xfId="0" applyNumberFormat="1" applyFont="1" applyFill="1" applyBorder="1" applyAlignment="1"/>
    <xf numFmtId="2" fontId="5" fillId="2" borderId="2" xfId="0" applyNumberFormat="1" applyFont="1" applyFill="1" applyBorder="1"/>
    <xf numFmtId="0" fontId="5" fillId="0" borderId="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2" fontId="5" fillId="0" borderId="0" xfId="0" applyNumberFormat="1" applyFont="1" applyBorder="1"/>
    <xf numFmtId="2" fontId="5" fillId="0" borderId="13" xfId="0" applyNumberFormat="1" applyFont="1" applyBorder="1"/>
    <xf numFmtId="2" fontId="5" fillId="2" borderId="0" xfId="0" applyNumberFormat="1" applyFont="1" applyFill="1" applyBorder="1"/>
    <xf numFmtId="2" fontId="5" fillId="2" borderId="14" xfId="0" applyNumberFormat="1" applyFont="1" applyFill="1" applyBorder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5" fillId="0" borderId="16" xfId="0" applyNumberFormat="1" applyFont="1" applyBorder="1"/>
    <xf numFmtId="2" fontId="5" fillId="2" borderId="5" xfId="0" applyNumberFormat="1" applyFont="1" applyFill="1" applyBorder="1"/>
    <xf numFmtId="2" fontId="5" fillId="2" borderId="5" xfId="0" applyNumberFormat="1" applyFont="1" applyFill="1" applyBorder="1" applyAlignment="1"/>
    <xf numFmtId="0" fontId="5" fillId="0" borderId="5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2" fontId="5" fillId="0" borderId="20" xfId="0" applyNumberFormat="1" applyFont="1" applyBorder="1" applyAlignment="1"/>
    <xf numFmtId="0" fontId="1" fillId="0" borderId="20" xfId="0" applyFont="1" applyBorder="1"/>
    <xf numFmtId="0" fontId="5" fillId="0" borderId="20" xfId="0" applyFont="1" applyBorder="1" applyAlignment="1"/>
    <xf numFmtId="0" fontId="5" fillId="0" borderId="20" xfId="0" applyFont="1" applyBorder="1" applyAlignment="1">
      <alignment horizontal="left"/>
    </xf>
    <xf numFmtId="2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workbookViewId="0">
      <selection activeCell="G22" sqref="G22"/>
    </sheetView>
  </sheetViews>
  <sheetFormatPr defaultRowHeight="12" x14ac:dyDescent="0.2"/>
  <cols>
    <col min="1" max="1" width="5.7109375" style="2" customWidth="1"/>
    <col min="2" max="5" width="9.140625" style="1"/>
    <col min="6" max="7" width="11.7109375" style="1" customWidth="1"/>
    <col min="8" max="8" width="12.5703125" style="1" customWidth="1"/>
    <col min="9" max="9" width="10.7109375" style="1" customWidth="1"/>
    <col min="10" max="10" width="0.140625" style="1" customWidth="1"/>
    <col min="11" max="16384" width="9.140625" style="1"/>
  </cols>
  <sheetData>
    <row r="1" spans="1:16" ht="23.25" customHeight="1" x14ac:dyDescent="0.2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89"/>
      <c r="L1" s="89"/>
      <c r="M1" s="89"/>
      <c r="N1" s="89"/>
      <c r="O1" s="89"/>
      <c r="P1" s="89"/>
    </row>
    <row r="2" spans="1:16" ht="18.75" customHeight="1" x14ac:dyDescent="0.2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14"/>
      <c r="L2" s="14"/>
      <c r="M2" s="14"/>
      <c r="N2" s="14"/>
      <c r="O2" s="14"/>
      <c r="P2" s="14"/>
    </row>
    <row r="3" spans="1:16" ht="21" customHeight="1" x14ac:dyDescent="0.25">
      <c r="A3" s="88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14"/>
      <c r="L3" s="14"/>
      <c r="M3" s="14"/>
      <c r="N3" s="14"/>
      <c r="O3" s="14"/>
      <c r="P3" s="14"/>
    </row>
    <row r="4" spans="1:16" ht="12.75" x14ac:dyDescent="0.2">
      <c r="B4" s="86"/>
      <c r="C4" s="86"/>
      <c r="D4" s="86"/>
      <c r="E4" s="86"/>
      <c r="F4" s="86"/>
      <c r="G4" s="86"/>
      <c r="H4" s="86"/>
      <c r="I4" s="86"/>
      <c r="J4" s="86"/>
      <c r="K4" s="85"/>
      <c r="L4" s="85"/>
      <c r="M4" s="85"/>
      <c r="N4" s="85"/>
      <c r="O4" s="85"/>
      <c r="P4" s="85"/>
    </row>
    <row r="5" spans="1:16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x14ac:dyDescent="0.2">
      <c r="B6" s="82" t="s">
        <v>36</v>
      </c>
      <c r="C6" s="82"/>
      <c r="D6" s="81"/>
      <c r="E6" s="80"/>
      <c r="F6" s="80"/>
      <c r="G6" s="79">
        <f>SUM(F15:F20)</f>
        <v>682064.77</v>
      </c>
      <c r="H6" s="1" t="s">
        <v>32</v>
      </c>
    </row>
    <row r="7" spans="1:16" x14ac:dyDescent="0.2">
      <c r="B7" s="82" t="s">
        <v>35</v>
      </c>
      <c r="C7" s="82"/>
      <c r="D7" s="81"/>
      <c r="E7" s="80"/>
      <c r="F7" s="80"/>
      <c r="G7" s="79">
        <f>SUM(G15:G20)</f>
        <v>661271.06999999995</v>
      </c>
      <c r="H7" s="1" t="s">
        <v>32</v>
      </c>
    </row>
    <row r="8" spans="1:16" x14ac:dyDescent="0.2">
      <c r="B8" s="84" t="s">
        <v>34</v>
      </c>
      <c r="C8" s="78"/>
      <c r="D8" s="77"/>
      <c r="G8" s="83">
        <v>10940</v>
      </c>
      <c r="H8" s="1" t="s">
        <v>32</v>
      </c>
    </row>
    <row r="9" spans="1:16" x14ac:dyDescent="0.2">
      <c r="B9" s="82" t="s">
        <v>33</v>
      </c>
      <c r="C9" s="82"/>
      <c r="D9" s="81"/>
      <c r="E9" s="80"/>
      <c r="F9" s="80"/>
      <c r="G9" s="79">
        <f>SUM(H15:H20)</f>
        <v>665668.77</v>
      </c>
      <c r="H9" s="1" t="s">
        <v>32</v>
      </c>
    </row>
    <row r="10" spans="1:16" x14ac:dyDescent="0.2">
      <c r="B10" s="77"/>
      <c r="C10" s="78"/>
      <c r="D10" s="77"/>
      <c r="E10" s="76"/>
      <c r="G10" s="75"/>
      <c r="J10" s="3"/>
      <c r="K10" s="3"/>
    </row>
    <row r="11" spans="1:16" x14ac:dyDescent="0.2">
      <c r="J11" s="3"/>
      <c r="K11" s="3"/>
    </row>
    <row r="12" spans="1:16" ht="15.75" thickBot="1" x14ac:dyDescent="0.3">
      <c r="A12" s="74" t="s">
        <v>31</v>
      </c>
      <c r="B12" s="74"/>
      <c r="C12" s="74"/>
      <c r="D12" s="74"/>
      <c r="E12" s="73">
        <v>1347.9</v>
      </c>
      <c r="J12" s="3"/>
      <c r="K12" s="3"/>
    </row>
    <row r="13" spans="1:16" ht="22.5" x14ac:dyDescent="0.2">
      <c r="A13" s="72"/>
      <c r="B13" s="71" t="s">
        <v>30</v>
      </c>
      <c r="C13" s="71"/>
      <c r="D13" s="71"/>
      <c r="E13" s="71"/>
      <c r="F13" s="70" t="s">
        <v>29</v>
      </c>
      <c r="G13" s="70" t="s">
        <v>28</v>
      </c>
      <c r="H13" s="70" t="s">
        <v>27</v>
      </c>
      <c r="I13" s="69" t="s">
        <v>26</v>
      </c>
      <c r="J13" s="61"/>
      <c r="K13" s="62"/>
      <c r="L13" s="61"/>
      <c r="M13" s="61"/>
      <c r="N13" s="60"/>
    </row>
    <row r="14" spans="1:16" x14ac:dyDescent="0.2">
      <c r="A14" s="39"/>
      <c r="B14" s="68" t="s">
        <v>25</v>
      </c>
      <c r="C14" s="67"/>
      <c r="D14" s="67"/>
      <c r="E14" s="66"/>
      <c r="F14" s="65">
        <f>SUM(F15:F20)</f>
        <v>682064.77</v>
      </c>
      <c r="G14" s="65">
        <f>SUM(G15:G20)</f>
        <v>661271.06999999995</v>
      </c>
      <c r="H14" s="64">
        <f>SUM(H15:H20)</f>
        <v>665668.77</v>
      </c>
      <c r="I14" s="63"/>
      <c r="J14" s="61"/>
      <c r="K14" s="62"/>
      <c r="L14" s="61"/>
      <c r="M14" s="61"/>
      <c r="N14" s="60"/>
    </row>
    <row r="15" spans="1:16" x14ac:dyDescent="0.2">
      <c r="A15" s="23"/>
      <c r="B15" s="59" t="s">
        <v>24</v>
      </c>
      <c r="C15" s="59"/>
      <c r="D15" s="59"/>
      <c r="E15" s="59"/>
      <c r="F15" s="57">
        <v>28893.94</v>
      </c>
      <c r="G15" s="57">
        <v>28194.82</v>
      </c>
      <c r="H15" s="57">
        <v>26975.53</v>
      </c>
      <c r="I15" s="56"/>
      <c r="J15" s="48"/>
      <c r="K15" s="41"/>
      <c r="L15" s="15"/>
      <c r="M15" s="15"/>
      <c r="N15" s="15"/>
    </row>
    <row r="16" spans="1:16" x14ac:dyDescent="0.2">
      <c r="A16" s="23"/>
      <c r="B16" s="54" t="s">
        <v>23</v>
      </c>
      <c r="C16" s="53"/>
      <c r="D16" s="53"/>
      <c r="E16" s="52"/>
      <c r="F16" s="57">
        <v>161623.42000000001</v>
      </c>
      <c r="G16" s="57">
        <v>153636.96</v>
      </c>
      <c r="H16" s="57">
        <v>172417.54</v>
      </c>
      <c r="I16" s="56"/>
      <c r="J16" s="48"/>
      <c r="K16" s="15"/>
      <c r="L16" s="15"/>
      <c r="M16" s="15"/>
      <c r="N16" s="15"/>
    </row>
    <row r="17" spans="1:14" x14ac:dyDescent="0.2">
      <c r="A17" s="23"/>
      <c r="B17" s="54" t="s">
        <v>22</v>
      </c>
      <c r="C17" s="53"/>
      <c r="D17" s="53"/>
      <c r="E17" s="52"/>
      <c r="F17" s="57">
        <v>94996.81</v>
      </c>
      <c r="G17" s="57">
        <v>89648.01</v>
      </c>
      <c r="H17" s="58">
        <v>98249.35</v>
      </c>
      <c r="I17" s="56"/>
      <c r="J17" s="48"/>
      <c r="K17" s="41"/>
      <c r="L17" s="15"/>
      <c r="M17" s="15"/>
      <c r="N17" s="15"/>
    </row>
    <row r="18" spans="1:14" x14ac:dyDescent="0.2">
      <c r="A18" s="23"/>
      <c r="B18" s="54" t="s">
        <v>21</v>
      </c>
      <c r="C18" s="53"/>
      <c r="D18" s="53"/>
      <c r="E18" s="52"/>
      <c r="F18" s="57">
        <f>146577.26+3306.98</f>
        <v>149884.24000000002</v>
      </c>
      <c r="G18" s="57">
        <f>139896.1+3413.1</f>
        <v>143309.20000000001</v>
      </c>
      <c r="H18" s="57">
        <v>120718.22</v>
      </c>
      <c r="I18" s="56"/>
      <c r="J18" s="48"/>
      <c r="K18" s="41"/>
      <c r="L18" s="15"/>
      <c r="M18" s="15"/>
      <c r="N18" s="15"/>
    </row>
    <row r="19" spans="1:14" x14ac:dyDescent="0.2">
      <c r="A19" s="55"/>
      <c r="B19" s="54" t="s">
        <v>20</v>
      </c>
      <c r="C19" s="53"/>
      <c r="D19" s="53"/>
      <c r="E19" s="52"/>
      <c r="F19" s="51"/>
      <c r="G19" s="51">
        <v>10940</v>
      </c>
      <c r="H19" s="50">
        <f>ROUND((G19*0.01),2)</f>
        <v>109.4</v>
      </c>
      <c r="I19" s="49"/>
      <c r="J19" s="48"/>
      <c r="K19" s="41"/>
      <c r="L19" s="15"/>
      <c r="M19" s="15"/>
      <c r="N19" s="15"/>
    </row>
    <row r="20" spans="1:14" ht="12.75" thickBot="1" x14ac:dyDescent="0.25">
      <c r="A20" s="47"/>
      <c r="B20" s="46" t="s">
        <v>19</v>
      </c>
      <c r="C20" s="46"/>
      <c r="D20" s="46"/>
      <c r="E20" s="46"/>
      <c r="F20" s="45">
        <v>246666.36</v>
      </c>
      <c r="G20" s="45">
        <v>235542.08</v>
      </c>
      <c r="H20" s="44">
        <f>SUM(H21:H36)</f>
        <v>247198.72999999998</v>
      </c>
      <c r="I20" s="43">
        <f>SUM(I21:I36)</f>
        <v>15.3</v>
      </c>
      <c r="J20" s="42"/>
      <c r="K20" s="41"/>
      <c r="L20" s="15"/>
      <c r="M20" s="15"/>
      <c r="N20" s="15"/>
    </row>
    <row r="21" spans="1:14" x14ac:dyDescent="0.2">
      <c r="A21" s="39">
        <v>1</v>
      </c>
      <c r="B21" s="40" t="s">
        <v>18</v>
      </c>
      <c r="C21" s="40"/>
      <c r="D21" s="40"/>
      <c r="E21" s="40"/>
      <c r="F21" s="38"/>
      <c r="G21" s="38"/>
      <c r="H21" s="37">
        <v>4207</v>
      </c>
      <c r="I21" s="24">
        <f>ROUND((H21/E12/12),2)</f>
        <v>0.26</v>
      </c>
      <c r="J21" s="15"/>
      <c r="K21" s="18"/>
      <c r="L21" s="18"/>
      <c r="M21" s="18"/>
      <c r="N21" s="18"/>
    </row>
    <row r="22" spans="1:14" x14ac:dyDescent="0.2">
      <c r="A22" s="39">
        <f>A21+1</f>
        <v>2</v>
      </c>
      <c r="B22" s="30" t="s">
        <v>17</v>
      </c>
      <c r="C22" s="33"/>
      <c r="D22" s="33"/>
      <c r="E22" s="32"/>
      <c r="F22" s="38"/>
      <c r="G22" s="38"/>
      <c r="H22" s="37">
        <v>20.21</v>
      </c>
      <c r="I22" s="24">
        <f>ROUND((H22/E12/12),2)</f>
        <v>0</v>
      </c>
      <c r="J22" s="15"/>
      <c r="K22" s="18"/>
      <c r="L22" s="18"/>
      <c r="M22" s="18"/>
      <c r="N22" s="18"/>
    </row>
    <row r="23" spans="1:14" x14ac:dyDescent="0.2">
      <c r="A23" s="23">
        <f>A22+1</f>
        <v>3</v>
      </c>
      <c r="B23" s="27" t="s">
        <v>16</v>
      </c>
      <c r="C23" s="27"/>
      <c r="D23" s="27"/>
      <c r="E23" s="27"/>
      <c r="F23" s="26"/>
      <c r="G23" s="26"/>
      <c r="H23" s="25">
        <v>419.4</v>
      </c>
      <c r="I23" s="24">
        <f>ROUND((H23/E12/12),2)</f>
        <v>0.03</v>
      </c>
      <c r="J23" s="15"/>
      <c r="K23" s="18"/>
      <c r="L23" s="18"/>
      <c r="M23" s="18"/>
      <c r="N23" s="18"/>
    </row>
    <row r="24" spans="1:14" x14ac:dyDescent="0.2">
      <c r="A24" s="23">
        <f>A23+1</f>
        <v>4</v>
      </c>
      <c r="B24" s="27" t="s">
        <v>15</v>
      </c>
      <c r="C24" s="27"/>
      <c r="D24" s="27"/>
      <c r="E24" s="27"/>
      <c r="F24" s="26"/>
      <c r="G24" s="26"/>
      <c r="H24" s="25">
        <v>21934.32</v>
      </c>
      <c r="I24" s="24">
        <f>ROUND((H24/E12/12),2)</f>
        <v>1.36</v>
      </c>
      <c r="J24" s="15"/>
      <c r="K24" s="18"/>
      <c r="L24" s="18"/>
      <c r="M24" s="18"/>
      <c r="N24" s="18"/>
    </row>
    <row r="25" spans="1:14" x14ac:dyDescent="0.2">
      <c r="A25" s="23">
        <f>A24+1</f>
        <v>5</v>
      </c>
      <c r="B25" s="36" t="s">
        <v>14</v>
      </c>
      <c r="C25" s="35"/>
      <c r="D25" s="35"/>
      <c r="E25" s="34"/>
      <c r="F25" s="26"/>
      <c r="G25" s="26"/>
      <c r="H25" s="25">
        <v>2400</v>
      </c>
      <c r="I25" s="24">
        <f>ROUND((H25/E12/12),2)</f>
        <v>0.15</v>
      </c>
      <c r="J25" s="18"/>
      <c r="K25" s="18"/>
      <c r="L25" s="18"/>
      <c r="M25" s="18"/>
      <c r="N25" s="18"/>
    </row>
    <row r="26" spans="1:14" x14ac:dyDescent="0.2">
      <c r="A26" s="23">
        <f>A25+1</f>
        <v>6</v>
      </c>
      <c r="B26" s="27" t="s">
        <v>13</v>
      </c>
      <c r="C26" s="27"/>
      <c r="D26" s="27"/>
      <c r="E26" s="27"/>
      <c r="F26" s="26"/>
      <c r="G26" s="26"/>
      <c r="H26" s="25">
        <v>72245.34</v>
      </c>
      <c r="I26" s="24">
        <f>ROUND((H26/E12/12),2)</f>
        <v>4.47</v>
      </c>
      <c r="J26" s="15"/>
      <c r="K26" s="18"/>
      <c r="L26" s="18"/>
      <c r="M26" s="18"/>
      <c r="N26" s="18"/>
    </row>
    <row r="27" spans="1:14" x14ac:dyDescent="0.2">
      <c r="A27" s="23">
        <f>A26+1</f>
        <v>7</v>
      </c>
      <c r="B27" s="27" t="s">
        <v>12</v>
      </c>
      <c r="C27" s="27"/>
      <c r="D27" s="27"/>
      <c r="E27" s="27"/>
      <c r="F27" s="26"/>
      <c r="G27" s="26"/>
      <c r="H27" s="25">
        <f>ROUND((E12*30.11),2)-H28</f>
        <v>38253.399999999994</v>
      </c>
      <c r="I27" s="24">
        <v>2.37</v>
      </c>
      <c r="J27" s="15"/>
      <c r="K27" s="18"/>
      <c r="L27" s="18"/>
      <c r="M27" s="18"/>
      <c r="N27" s="18"/>
    </row>
    <row r="28" spans="1:14" x14ac:dyDescent="0.2">
      <c r="A28" s="23">
        <f>A27+1</f>
        <v>8</v>
      </c>
      <c r="B28" s="27" t="s">
        <v>11</v>
      </c>
      <c r="C28" s="27"/>
      <c r="D28" s="27"/>
      <c r="E28" s="27"/>
      <c r="F28" s="26"/>
      <c r="G28" s="26"/>
      <c r="H28" s="25">
        <f>ROUND((E12*1.73),2)</f>
        <v>2331.87</v>
      </c>
      <c r="I28" s="24">
        <f>ROUND((H28/E12/12),2)</f>
        <v>0.14000000000000001</v>
      </c>
      <c r="J28" s="15"/>
      <c r="K28" s="18"/>
      <c r="L28" s="18"/>
      <c r="M28" s="18"/>
      <c r="N28" s="18"/>
    </row>
    <row r="29" spans="1:14" ht="12" customHeight="1" x14ac:dyDescent="0.2">
      <c r="A29" s="23">
        <f>A28+1</f>
        <v>9</v>
      </c>
      <c r="B29" s="27" t="s">
        <v>10</v>
      </c>
      <c r="C29" s="27"/>
      <c r="D29" s="27"/>
      <c r="E29" s="27"/>
      <c r="F29" s="26"/>
      <c r="G29" s="26"/>
      <c r="H29" s="25">
        <f>9456.88+329.82</f>
        <v>9786.6999999999989</v>
      </c>
      <c r="I29" s="24">
        <f>ROUND((H29/E12/12),2)</f>
        <v>0.61</v>
      </c>
      <c r="J29" s="15"/>
      <c r="K29" s="18"/>
      <c r="L29" s="18"/>
      <c r="M29" s="18"/>
      <c r="N29" s="18"/>
    </row>
    <row r="30" spans="1:14" ht="12" customHeight="1" x14ac:dyDescent="0.2">
      <c r="A30" s="23">
        <f>A29+1</f>
        <v>10</v>
      </c>
      <c r="B30" s="30" t="s">
        <v>9</v>
      </c>
      <c r="C30" s="33"/>
      <c r="D30" s="33"/>
      <c r="E30" s="32"/>
      <c r="F30" s="26"/>
      <c r="G30" s="26"/>
      <c r="H30" s="25">
        <v>28253.72</v>
      </c>
      <c r="I30" s="24">
        <f>ROUND((H30/E12/12),2)</f>
        <v>1.75</v>
      </c>
      <c r="J30" s="15"/>
      <c r="K30" s="18"/>
      <c r="L30" s="18"/>
      <c r="M30" s="18"/>
      <c r="N30" s="18"/>
    </row>
    <row r="31" spans="1:14" ht="12" customHeight="1" x14ac:dyDescent="0.2">
      <c r="A31" s="23">
        <f>A30+1</f>
        <v>11</v>
      </c>
      <c r="B31" s="27" t="s">
        <v>8</v>
      </c>
      <c r="C31" s="27"/>
      <c r="D31" s="27"/>
      <c r="E31" s="27"/>
      <c r="F31" s="26"/>
      <c r="G31" s="26"/>
      <c r="H31" s="25">
        <v>75.11</v>
      </c>
      <c r="I31" s="24">
        <f>ROUND((H31/E12/12),2)</f>
        <v>0</v>
      </c>
      <c r="J31" s="15"/>
      <c r="K31" s="18"/>
      <c r="L31" s="18"/>
      <c r="M31" s="18"/>
      <c r="N31" s="18"/>
    </row>
    <row r="32" spans="1:14" ht="12" customHeight="1" x14ac:dyDescent="0.2">
      <c r="A32" s="23">
        <f>A31+1</f>
        <v>12</v>
      </c>
      <c r="B32" s="30" t="s">
        <v>7</v>
      </c>
      <c r="C32" s="33"/>
      <c r="D32" s="33"/>
      <c r="E32" s="32"/>
      <c r="F32" s="26"/>
      <c r="G32" s="26"/>
      <c r="H32" s="25">
        <v>1200</v>
      </c>
      <c r="I32" s="24">
        <f>ROUND((H32/E12/12),2)</f>
        <v>7.0000000000000007E-2</v>
      </c>
      <c r="J32" s="15"/>
      <c r="K32" s="18"/>
      <c r="L32" s="18"/>
      <c r="M32" s="18"/>
      <c r="N32" s="18"/>
    </row>
    <row r="33" spans="1:22" ht="12" customHeight="1" x14ac:dyDescent="0.2">
      <c r="A33" s="23">
        <f>A32+1</f>
        <v>13</v>
      </c>
      <c r="B33" s="30" t="s">
        <v>6</v>
      </c>
      <c r="C33" s="33"/>
      <c r="D33" s="33"/>
      <c r="E33" s="32"/>
      <c r="F33" s="26"/>
      <c r="G33" s="26"/>
      <c r="H33" s="25">
        <v>42.11</v>
      </c>
      <c r="I33" s="24">
        <f>ROUND((H33/E12/12),2)</f>
        <v>0</v>
      </c>
      <c r="J33" s="18"/>
      <c r="K33" s="18"/>
      <c r="L33" s="18"/>
      <c r="M33" s="18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2" customHeight="1" x14ac:dyDescent="0.25">
      <c r="A34" s="23">
        <f>A33+1</f>
        <v>14</v>
      </c>
      <c r="B34" s="30" t="s">
        <v>5</v>
      </c>
      <c r="C34" s="29"/>
      <c r="D34" s="29"/>
      <c r="E34" s="28"/>
      <c r="F34" s="26"/>
      <c r="G34" s="26"/>
      <c r="H34" s="25">
        <v>5316.75</v>
      </c>
      <c r="I34" s="24">
        <f>ROUND((H34/E12/12),2)</f>
        <v>0.33</v>
      </c>
      <c r="J34" s="15"/>
      <c r="K34" s="18"/>
      <c r="L34" s="18"/>
      <c r="M34" s="18"/>
      <c r="N34" s="18"/>
    </row>
    <row r="35" spans="1:22" ht="12" customHeight="1" x14ac:dyDescent="0.2">
      <c r="A35" s="23">
        <f>A34+1</f>
        <v>15</v>
      </c>
      <c r="B35" s="27" t="s">
        <v>4</v>
      </c>
      <c r="C35" s="27"/>
      <c r="D35" s="27"/>
      <c r="E35" s="27"/>
      <c r="F35" s="26"/>
      <c r="G35" s="26"/>
      <c r="H35" s="25">
        <v>23085.73</v>
      </c>
      <c r="I35" s="24">
        <f>ROUND((H35/E12/12),2)</f>
        <v>1.43</v>
      </c>
      <c r="J35" s="15"/>
      <c r="K35" s="18"/>
      <c r="L35" s="18"/>
      <c r="M35" s="18"/>
      <c r="N35" s="18"/>
    </row>
    <row r="36" spans="1:22" ht="12" customHeight="1" thickBot="1" x14ac:dyDescent="0.25">
      <c r="A36" s="23">
        <f>A35+1</f>
        <v>16</v>
      </c>
      <c r="B36" s="22" t="s">
        <v>3</v>
      </c>
      <c r="C36" s="22"/>
      <c r="D36" s="22"/>
      <c r="E36" s="22"/>
      <c r="F36" s="21"/>
      <c r="G36" s="21"/>
      <c r="H36" s="20">
        <f>ROUND((F20/118*18),2)</f>
        <v>37627.07</v>
      </c>
      <c r="I36" s="19">
        <f>ROUND((H36/E12/12),2)</f>
        <v>2.33</v>
      </c>
      <c r="J36" s="15"/>
      <c r="K36" s="18"/>
      <c r="L36" s="18"/>
      <c r="M36" s="18"/>
      <c r="N36" s="18"/>
    </row>
    <row r="37" spans="1:22" ht="12" customHeight="1" x14ac:dyDescent="0.2">
      <c r="J37" s="3"/>
      <c r="K37" s="3"/>
    </row>
    <row r="38" spans="1:22" ht="12" customHeight="1" x14ac:dyDescent="0.2">
      <c r="J38" s="18"/>
      <c r="K38" s="17"/>
      <c r="L38" s="17"/>
      <c r="M38" s="17"/>
      <c r="N38" s="17"/>
      <c r="O38" s="17"/>
      <c r="P38" s="17"/>
      <c r="Q38" s="17"/>
      <c r="R38" s="17"/>
      <c r="S38" s="17"/>
    </row>
    <row r="39" spans="1:22" ht="12" customHeight="1" x14ac:dyDescent="0.2">
      <c r="J39" s="3"/>
      <c r="K39" s="3"/>
    </row>
    <row r="40" spans="1:22" ht="12" customHeight="1" x14ac:dyDescent="0.2">
      <c r="A40" s="4"/>
      <c r="J40" s="3"/>
      <c r="K40" s="3"/>
    </row>
    <row r="41" spans="1:22" ht="12" customHeight="1" x14ac:dyDescent="0.2">
      <c r="A41" s="4"/>
      <c r="E41" s="11" t="s">
        <v>2</v>
      </c>
      <c r="H41" s="13"/>
      <c r="J41" s="3"/>
      <c r="K41" s="3"/>
    </row>
    <row r="42" spans="1:22" ht="15" customHeight="1" x14ac:dyDescent="0.2">
      <c r="A42" s="4"/>
      <c r="E42" s="11" t="s">
        <v>1</v>
      </c>
      <c r="J42" s="3"/>
    </row>
    <row r="43" spans="1:22" ht="15" customHeight="1" x14ac:dyDescent="0.2">
      <c r="A43" s="4"/>
      <c r="E43" s="11" t="s">
        <v>0</v>
      </c>
      <c r="J43" s="3"/>
      <c r="K43" s="13"/>
      <c r="L43" s="13"/>
      <c r="M43" s="13"/>
      <c r="N43" s="13"/>
      <c r="O43" s="13"/>
      <c r="P43" s="13"/>
      <c r="Q43" s="15"/>
    </row>
    <row r="44" spans="1:22" ht="12" customHeight="1" x14ac:dyDescent="0.2">
      <c r="I44" s="14"/>
      <c r="J44" s="3"/>
    </row>
    <row r="45" spans="1:22" ht="12.75" customHeight="1" x14ac:dyDescent="0.2">
      <c r="K45" s="16"/>
      <c r="L45" s="16"/>
      <c r="M45" s="16"/>
      <c r="N45" s="16"/>
      <c r="O45" s="15"/>
      <c r="P45" s="15"/>
    </row>
    <row r="46" spans="1:22" ht="14.25" x14ac:dyDescent="0.2">
      <c r="Q46" s="13"/>
    </row>
    <row r="47" spans="1:22" ht="14.25" x14ac:dyDescent="0.2">
      <c r="Q47" s="13"/>
    </row>
    <row r="48" spans="1:22" ht="20.25" x14ac:dyDescent="0.3">
      <c r="K48" s="12"/>
      <c r="L48" s="13"/>
      <c r="M48" s="13"/>
      <c r="N48" s="13"/>
      <c r="O48" s="13"/>
      <c r="P48" s="13"/>
      <c r="Q48" s="13"/>
    </row>
    <row r="49" spans="2:8" ht="20.25" x14ac:dyDescent="0.3">
      <c r="B49" s="12"/>
      <c r="C49" s="13"/>
      <c r="D49" s="13"/>
      <c r="E49" s="13"/>
      <c r="F49" s="13"/>
      <c r="G49" s="13"/>
      <c r="H49" s="13"/>
    </row>
    <row r="50" spans="2:8" ht="20.25" x14ac:dyDescent="0.3">
      <c r="B50" s="12"/>
      <c r="C50" s="13"/>
      <c r="D50" s="13"/>
      <c r="E50" s="13"/>
      <c r="F50" s="13"/>
      <c r="G50" s="13"/>
      <c r="H50" s="13"/>
    </row>
    <row r="51" spans="2:8" ht="20.25" x14ac:dyDescent="0.3">
      <c r="B51" s="12"/>
      <c r="C51" s="13"/>
      <c r="D51" s="13"/>
      <c r="E51" s="13"/>
      <c r="F51" s="13"/>
      <c r="G51" s="13"/>
      <c r="H51" s="13"/>
    </row>
    <row r="52" spans="2:8" ht="20.25" x14ac:dyDescent="0.3">
      <c r="B52" s="12"/>
      <c r="C52" s="13"/>
      <c r="D52" s="13"/>
      <c r="E52" s="13"/>
      <c r="F52" s="13"/>
      <c r="G52" s="13"/>
      <c r="H52" s="13"/>
    </row>
    <row r="53" spans="2:8" ht="20.25" x14ac:dyDescent="0.3">
      <c r="B53" s="12"/>
      <c r="C53" s="13"/>
      <c r="D53" s="13"/>
      <c r="E53" s="13"/>
      <c r="F53" s="13"/>
      <c r="G53" s="13"/>
      <c r="H53" s="13"/>
    </row>
    <row r="54" spans="2:8" ht="20.25" x14ac:dyDescent="0.3">
      <c r="B54" s="12"/>
      <c r="C54" s="13"/>
      <c r="D54" s="13"/>
      <c r="E54" s="13"/>
      <c r="F54" s="13"/>
      <c r="G54" s="13"/>
      <c r="H54" s="13"/>
    </row>
    <row r="55" spans="2:8" ht="20.25" x14ac:dyDescent="0.3">
      <c r="B55" s="12"/>
      <c r="C55" s="13"/>
      <c r="D55" s="13"/>
      <c r="E55" s="13"/>
      <c r="F55" s="13"/>
      <c r="G55" s="13"/>
      <c r="H55" s="13"/>
    </row>
    <row r="56" spans="2:8" ht="20.25" x14ac:dyDescent="0.3">
      <c r="B56" s="12"/>
      <c r="C56" s="13"/>
      <c r="D56" s="13"/>
      <c r="E56" s="13"/>
      <c r="F56" s="13"/>
      <c r="G56" s="13"/>
      <c r="H56" s="13"/>
    </row>
    <row r="57" spans="2:8" ht="20.25" x14ac:dyDescent="0.3">
      <c r="B57" s="12"/>
      <c r="C57" s="13"/>
      <c r="D57" s="13"/>
      <c r="E57" s="13"/>
      <c r="F57" s="13"/>
      <c r="G57" s="13"/>
      <c r="H57" s="13"/>
    </row>
    <row r="58" spans="2:8" ht="20.25" x14ac:dyDescent="0.3">
      <c r="B58" s="12"/>
      <c r="C58" s="13"/>
      <c r="D58" s="13"/>
      <c r="E58" s="13"/>
      <c r="F58" s="13"/>
      <c r="G58" s="13"/>
      <c r="H58" s="13"/>
    </row>
    <row r="59" spans="2:8" x14ac:dyDescent="0.2">
      <c r="B59" s="14"/>
      <c r="C59" s="14"/>
      <c r="D59" s="14"/>
      <c r="G59" s="14"/>
      <c r="H59" s="14"/>
    </row>
    <row r="60" spans="2:8" ht="20.25" x14ac:dyDescent="0.3">
      <c r="B60" s="12"/>
      <c r="C60" s="13"/>
      <c r="D60" s="13"/>
      <c r="E60" s="13"/>
      <c r="F60" s="13"/>
      <c r="G60" s="13"/>
      <c r="H60" s="13"/>
    </row>
    <row r="61" spans="2:8" ht="20.25" x14ac:dyDescent="0.3">
      <c r="B61" s="12"/>
      <c r="C61" s="13"/>
      <c r="D61" s="13"/>
      <c r="E61" s="13"/>
      <c r="F61" s="13"/>
      <c r="G61" s="13"/>
      <c r="H61" s="13"/>
    </row>
    <row r="62" spans="2:8" ht="20.25" x14ac:dyDescent="0.3">
      <c r="B62" s="12"/>
      <c r="C62" s="13"/>
      <c r="D62" s="13"/>
      <c r="E62" s="13"/>
      <c r="F62" s="13"/>
      <c r="G62" s="13"/>
      <c r="H62" s="13"/>
    </row>
    <row r="63" spans="2:8" ht="20.25" x14ac:dyDescent="0.3">
      <c r="B63" s="12"/>
      <c r="C63" s="13"/>
      <c r="D63" s="13"/>
      <c r="E63" s="13"/>
      <c r="F63" s="13"/>
      <c r="G63" s="13"/>
      <c r="H63" s="13"/>
    </row>
    <row r="64" spans="2:8" ht="20.25" x14ac:dyDescent="0.3">
      <c r="B64" s="12"/>
      <c r="C64" s="13"/>
      <c r="D64" s="13"/>
      <c r="E64" s="13"/>
      <c r="F64" s="13"/>
      <c r="G64" s="13"/>
      <c r="H64" s="13"/>
    </row>
    <row r="65" spans="1:16" ht="20.25" x14ac:dyDescent="0.3">
      <c r="B65" s="12"/>
      <c r="C65" s="13"/>
      <c r="D65" s="13"/>
      <c r="E65" s="13"/>
      <c r="F65" s="13"/>
      <c r="G65" s="13"/>
      <c r="H65" s="13"/>
    </row>
    <row r="66" spans="1:16" ht="20.25" x14ac:dyDescent="0.3">
      <c r="B66" s="12"/>
      <c r="C66" s="13"/>
      <c r="D66" s="13"/>
      <c r="E66" s="13"/>
      <c r="F66" s="13"/>
      <c r="G66" s="13"/>
      <c r="H66" s="13"/>
    </row>
    <row r="67" spans="1:16" ht="20.25" x14ac:dyDescent="0.3">
      <c r="B67" s="12"/>
      <c r="C67" s="13"/>
      <c r="D67" s="13"/>
      <c r="E67" s="13"/>
      <c r="F67" s="13"/>
      <c r="G67" s="13"/>
      <c r="H67" s="13"/>
    </row>
    <row r="68" spans="1:16" ht="20.25" x14ac:dyDescent="0.3">
      <c r="B68" s="12"/>
      <c r="D68" s="11"/>
      <c r="E68" s="11"/>
    </row>
    <row r="69" spans="1:16" s="3" customFormat="1" x14ac:dyDescent="0.2">
      <c r="A69" s="4"/>
      <c r="D69" s="10"/>
    </row>
    <row r="70" spans="1:16" s="3" customFormat="1" x14ac:dyDescent="0.2">
      <c r="A70" s="4"/>
      <c r="B70" s="9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s="3" customFormat="1" x14ac:dyDescent="0.2">
      <c r="A71" s="4"/>
      <c r="B71" s="6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3" customFormat="1" x14ac:dyDescent="0.2">
      <c r="A72" s="4"/>
    </row>
  </sheetData>
  <mergeCells count="32">
    <mergeCell ref="B30:E30"/>
    <mergeCell ref="B31:E31"/>
    <mergeCell ref="B32:E32"/>
    <mergeCell ref="B33:E33"/>
    <mergeCell ref="B34:E34"/>
    <mergeCell ref="B35:E35"/>
    <mergeCell ref="A1:J1"/>
    <mergeCell ref="A2:J2"/>
    <mergeCell ref="A3:J3"/>
    <mergeCell ref="B6:C6"/>
    <mergeCell ref="B36:E36"/>
    <mergeCell ref="B25:E25"/>
    <mergeCell ref="B26:E26"/>
    <mergeCell ref="B27:E27"/>
    <mergeCell ref="B28:E28"/>
    <mergeCell ref="B29:E29"/>
    <mergeCell ref="B23:E23"/>
    <mergeCell ref="B7:C7"/>
    <mergeCell ref="B9:C9"/>
    <mergeCell ref="A12:D12"/>
    <mergeCell ref="B13:E13"/>
    <mergeCell ref="B14:E14"/>
    <mergeCell ref="B20:E20"/>
    <mergeCell ref="K38:S38"/>
    <mergeCell ref="B15:E15"/>
    <mergeCell ref="B16:E16"/>
    <mergeCell ref="B17:E17"/>
    <mergeCell ref="B18:E18"/>
    <mergeCell ref="B19:E19"/>
    <mergeCell ref="B24:E24"/>
    <mergeCell ref="B21:E21"/>
    <mergeCell ref="B22:E22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З.105б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2013-05-23T16:46:59Z</dcterms:created>
  <dcterms:modified xsi:type="dcterms:W3CDTF">2013-05-23T16:47:10Z</dcterms:modified>
</cp:coreProperties>
</file>