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С.90" sheetId="1" r:id="rId1"/>
  </sheets>
  <calcPr calcId="145621"/>
</workbook>
</file>

<file path=xl/calcChain.xml><?xml version="1.0" encoding="utf-8"?>
<calcChain xmlns="http://schemas.openxmlformats.org/spreadsheetml/2006/main">
  <c r="F5" i="1" l="1"/>
  <c r="I9" i="1"/>
  <c r="G13" i="1"/>
  <c r="F15" i="1"/>
  <c r="G15" i="1"/>
  <c r="H15" i="1"/>
  <c r="F17" i="1"/>
  <c r="F4" i="1" s="1"/>
  <c r="G17" i="1"/>
  <c r="I18" i="1"/>
  <c r="A19" i="1"/>
  <c r="I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I20" i="1"/>
  <c r="I21" i="1"/>
  <c r="I22" i="1"/>
  <c r="H23" i="1"/>
  <c r="I23" i="1"/>
  <c r="H24" i="1"/>
  <c r="I24" i="1"/>
  <c r="H25" i="1"/>
  <c r="I25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H40" i="1" l="1"/>
  <c r="I40" i="1" s="1"/>
  <c r="I17" i="1" s="1"/>
  <c r="F13" i="1"/>
  <c r="H17" i="1" l="1"/>
  <c r="H13" i="1" l="1"/>
  <c r="F7" i="1"/>
</calcChain>
</file>

<file path=xl/sharedStrings.xml><?xml version="1.0" encoding="utf-8"?>
<sst xmlns="http://schemas.openxmlformats.org/spreadsheetml/2006/main" count="50" uniqueCount="47">
  <si>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</si>
  <si>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</si>
  <si>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</si>
  <si>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</si>
  <si>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</si>
  <si>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т.о. электротехнического оборудования</t>
  </si>
  <si>
    <t>т.о. и освидетельствование лифтов</t>
  </si>
  <si>
    <t>Т.о. наружних газовых сетей (54-ТО)</t>
  </si>
  <si>
    <t>т.о. газового хозяйства (ВДГО )</t>
  </si>
  <si>
    <t>страховой полис</t>
  </si>
  <si>
    <t>ремонт и обсл.э/оборудования,ревизия э/щитков</t>
  </si>
  <si>
    <t>ремонт подъездов</t>
  </si>
  <si>
    <t>проезд до объектов (ПВС)</t>
  </si>
  <si>
    <t>проверка и очистка вентканалов на газ.объектах</t>
  </si>
  <si>
    <t>проверка дымоходов на газ.объектах</t>
  </si>
  <si>
    <t>подключение новых потребителей</t>
  </si>
  <si>
    <t>обязательное обучение персонала</t>
  </si>
  <si>
    <t>мех.уборка придомовой территории</t>
  </si>
  <si>
    <t>израсходовано материалов, спец.одежды</t>
  </si>
  <si>
    <t>з/плата (с налогами)  документоведа</t>
  </si>
  <si>
    <t>з/плата (с налогами)  мастеров, рабочих</t>
  </si>
  <si>
    <t>з/плата (с нал.) дворников,уборщиков,мус/сборщиков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</si>
  <si>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</si>
  <si>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</si>
  <si>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</si>
  <si>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</si>
  <si>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т.ч.офисов</t>
  </si>
  <si>
    <t>Доходы от договоров,заключ.со сторон.организациями</t>
  </si>
  <si>
    <t>Электроэнергия жилого дома</t>
  </si>
  <si>
    <t xml:space="preserve">Канализация, вода холодная </t>
  </si>
  <si>
    <t>ВСЕГО</t>
  </si>
  <si>
    <r>
      <t>Среднемес. 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</si>
  <si>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</si>
  <si>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</si>
  <si>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</si>
  <si>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</si>
  <si>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ж/дома</t>
  </si>
  <si>
    <t>Площадь офисов</t>
  </si>
  <si>
    <t xml:space="preserve">Общая площадь </t>
  </si>
  <si>
    <t>руб.</t>
  </si>
  <si>
    <t>Израсходовано по ж/д</t>
  </si>
  <si>
    <t>в т.ч.получено от сторонних организаций</t>
  </si>
  <si>
    <t>Фактически получено по ж/д</t>
  </si>
  <si>
    <t>Начислено по ж/д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</si>
  <si>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Староникитская, 90.</t>
    </r>
  </si>
  <si>
    <t>управляющей компании ООО "Внешстрой-Коммунсервис" о выполнении условий договора</t>
  </si>
  <si>
    <t xml:space="preserve">ОТЧЕТ за 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</si>
</sst>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3" fillId="0" borderId="0" xfId="0" applyFont="1"/>
    <xf numFmtId="0" fontId="4" fillId="0" borderId="0" xfId="0" applyFont="1" applyBorder="1"/>
    <xf numFmtId="2" fontId="5" fillId="0" borderId="0" xfId="0" applyNumberFormat="1" applyFont="1" applyBorder="1" applyAlignment="1"/>
    <xf numFmtId="0" fontId="5" fillId="2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2" fontId="1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2" fontId="3" fillId="0" borderId="0" xfId="0" applyNumberFormat="1" applyFont="1" applyBorder="1" applyAlignment="1"/>
    <xf numFmtId="0" fontId="1" fillId="0" borderId="0" xfId="0" applyFont="1" applyBorder="1" applyAlignment="1">
      <alignment horizontal="left" wrapText="1"/>
    </xf>
    <xf numFmtId="2" fontId="3" fillId="0" borderId="1" xfId="0" applyNumberFormat="1" applyFont="1" applyBorder="1"/>
    <xf numFmtId="2" fontId="3" fillId="0" borderId="2" xfId="0" applyNumberFormat="1" applyFont="1" applyBorder="1"/>
    <xf numFmtId="0" fontId="3" fillId="0" borderId="2" xfId="0" applyFont="1" applyBorder="1"/>
    <xf numFmtId="0" fontId="1" fillId="0" borderId="2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 applyAlignment="1"/>
    <xf numFmtId="0" fontId="3" fillId="0" borderId="5" xfId="0" applyFont="1" applyBorder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3" fillId="0" borderId="5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2" fontId="5" fillId="0" borderId="0" xfId="0" applyNumberFormat="1" applyFont="1" applyFill="1" applyBorder="1"/>
    <xf numFmtId="2" fontId="3" fillId="0" borderId="5" xfId="0" applyNumberFormat="1" applyFont="1" applyFill="1" applyBorder="1"/>
    <xf numFmtId="0" fontId="3" fillId="0" borderId="5" xfId="0" applyFont="1" applyFill="1" applyBorder="1"/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3" fillId="0" borderId="9" xfId="0" applyNumberFormat="1" applyFont="1" applyBorder="1" applyAlignment="1"/>
    <xf numFmtId="2" fontId="3" fillId="0" borderId="9" xfId="0" applyNumberFormat="1" applyFont="1" applyBorder="1"/>
    <xf numFmtId="0" fontId="3" fillId="0" borderId="9" xfId="0" applyFont="1" applyBorder="1"/>
    <xf numFmtId="0" fontId="1" fillId="0" borderId="9" xfId="0" applyFont="1" applyBorder="1" applyAlignment="1">
      <alignment horizontal="left" wrapText="1"/>
    </xf>
    <xf numFmtId="2" fontId="2" fillId="0" borderId="0" xfId="0" applyNumberFormat="1" applyFont="1" applyBorder="1" applyAlignment="1"/>
    <xf numFmtId="2" fontId="5" fillId="3" borderId="0" xfId="0" applyNumberFormat="1" applyFont="1" applyFill="1" applyBorder="1" applyAlignment="1"/>
    <xf numFmtId="0" fontId="5" fillId="3" borderId="0" xfId="0" applyFont="1" applyFill="1" applyBorder="1"/>
    <xf numFmtId="0" fontId="7" fillId="0" borderId="0" xfId="0" applyFont="1" applyBorder="1" applyAlignment="1">
      <alignment horizontal="center"/>
    </xf>
    <xf numFmtId="2" fontId="5" fillId="4" borderId="10" xfId="0" applyNumberFormat="1" applyFont="1" applyFill="1" applyBorder="1" applyAlignment="1"/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2" fontId="2" fillId="0" borderId="0" xfId="0" applyNumberFormat="1" applyFont="1" applyBorder="1"/>
    <xf numFmtId="2" fontId="5" fillId="3" borderId="0" xfId="0" applyNumberFormat="1" applyFont="1" applyFill="1" applyBorder="1" applyAlignment="1">
      <alignment horizontal="right"/>
    </xf>
    <xf numFmtId="2" fontId="5" fillId="0" borderId="4" xfId="0" applyNumberFormat="1" applyFont="1" applyBorder="1"/>
    <xf numFmtId="2" fontId="5" fillId="4" borderId="9" xfId="0" applyNumberFormat="1" applyFont="1" applyFill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5" fillId="0" borderId="0" xfId="0" applyNumberFormat="1" applyFont="1"/>
    <xf numFmtId="2" fontId="8" fillId="0" borderId="0" xfId="0" applyNumberFormat="1" applyFont="1" applyAlignment="1"/>
    <xf numFmtId="0" fontId="5" fillId="0" borderId="0" xfId="0" applyFont="1" applyAlignment="1"/>
    <xf numFmtId="2" fontId="4" fillId="0" borderId="0" xfId="0" applyNumberFormat="1" applyFont="1" applyBorder="1" applyAlignment="1"/>
    <xf numFmtId="0" fontId="5" fillId="0" borderId="19" xfId="0" applyFont="1" applyBorder="1"/>
    <xf numFmtId="0" fontId="5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Alignment="1"/>
    <xf numFmtId="2" fontId="5" fillId="0" borderId="0" xfId="0" applyNumberFormat="1" applyFont="1" applyAlignme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5" fillId="0" borderId="19" xfId="0" applyNumberFormat="1" applyFont="1" applyBorder="1" applyAlignment="1"/>
    <xf numFmtId="2" fontId="8" fillId="0" borderId="19" xfId="0" applyNumberFormat="1" applyFont="1" applyBorder="1" applyAlignment="1"/>
    <xf numFmtId="0" fontId="3" fillId="0" borderId="19" xfId="0" applyFont="1" applyBorder="1"/>
    <xf numFmtId="0" fontId="2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7"/>
  <sheetViews>
    <sheetView tabSelected="1" workbookViewId="0">
      <selection activeCell="G19" sqref="G19"/>
    </sheetView>
  </sheetViews>
  <sheetFormatPr defaultRowHeight="12" x14ac:dyDescent="0.2"/>
  <cols>
    <col min="1" max="1" width="4" style="5" customWidth="1"/>
    <col min="2" max="5" width="9.140625" style="1"/>
    <col min="6" max="6" width="11.5703125" style="1" customWidth="1"/>
    <col min="7" max="7" width="10.7109375" style="1" customWidth="1"/>
    <col min="8" max="8" width="11.28515625" style="1" customWidth="1"/>
    <col min="9" max="9" width="9.140625" style="1"/>
    <col min="10" max="10" width="9.140625" style="2"/>
    <col min="11" max="11" width="9.140625" style="4"/>
    <col min="12" max="12" width="9.140625" style="2"/>
    <col min="13" max="13" width="9.140625" style="4"/>
    <col min="14" max="15" width="9.140625" style="2"/>
    <col min="16" max="17" width="9.140625" style="4"/>
    <col min="18" max="27" width="9.140625" style="2"/>
    <col min="28" max="28" width="9.140625" style="3"/>
    <col min="29" max="74" width="9.140625" style="2"/>
    <col min="75" max="16384" width="9.140625" style="1"/>
  </cols>
  <sheetData>
    <row r="1" spans="1:74" ht="27" customHeight="1" x14ac:dyDescent="0.25">
      <c r="A1" s="163" t="s">
        <v>46</v>
      </c>
      <c r="B1" s="163"/>
      <c r="C1" s="163"/>
      <c r="D1" s="163"/>
      <c r="E1" s="163"/>
      <c r="F1" s="163"/>
      <c r="G1" s="163"/>
      <c r="H1" s="163"/>
      <c r="I1" s="163"/>
      <c r="J1" s="154"/>
      <c r="K1" s="162"/>
      <c r="L1" s="154"/>
      <c r="M1" s="162"/>
      <c r="AB1" s="161"/>
      <c r="AC1" s="161"/>
      <c r="AD1" s="161"/>
      <c r="AE1" s="161"/>
      <c r="AF1" s="161"/>
      <c r="AG1" s="161"/>
      <c r="AH1" s="161"/>
      <c r="AI1" s="161"/>
      <c r="AJ1" s="161"/>
      <c r="AK1" s="160"/>
      <c r="AL1" s="161"/>
      <c r="AM1" s="161"/>
      <c r="AN1" s="161"/>
      <c r="AO1" s="161"/>
      <c r="AP1" s="161"/>
      <c r="AQ1" s="161"/>
      <c r="AR1" s="161"/>
      <c r="AS1" s="161"/>
      <c r="AT1" s="161"/>
      <c r="AU1" s="160"/>
      <c r="AV1" s="161"/>
      <c r="AW1" s="161"/>
      <c r="AX1" s="161"/>
      <c r="AY1" s="161"/>
      <c r="AZ1" s="161"/>
      <c r="BA1" s="161"/>
      <c r="BB1" s="161"/>
      <c r="BC1" s="161"/>
      <c r="BD1" s="161"/>
      <c r="BE1" s="160"/>
    </row>
    <row r="2" spans="1:74" s="10" customFormat="1" ht="21.75" customHeight="1" x14ac:dyDescent="0.2">
      <c r="A2" s="158" t="s">
        <v>45</v>
      </c>
      <c r="B2" s="158"/>
      <c r="C2" s="158"/>
      <c r="D2" s="158"/>
      <c r="E2" s="158"/>
      <c r="F2" s="158"/>
      <c r="G2" s="158"/>
      <c r="H2" s="158"/>
      <c r="I2" s="158"/>
      <c r="J2" s="157"/>
      <c r="K2" s="126"/>
      <c r="L2" s="157"/>
      <c r="M2" s="126"/>
      <c r="N2" s="7"/>
      <c r="O2" s="7"/>
      <c r="P2" s="16"/>
      <c r="Q2" s="16"/>
      <c r="R2" s="7"/>
      <c r="S2" s="7"/>
      <c r="T2" s="7"/>
      <c r="U2" s="7"/>
      <c r="V2" s="7"/>
      <c r="W2" s="7"/>
      <c r="X2" s="7"/>
      <c r="Y2" s="7"/>
      <c r="Z2" s="7"/>
      <c r="AA2" s="7"/>
      <c r="AB2" s="155"/>
      <c r="AC2" s="155"/>
      <c r="AD2" s="155"/>
      <c r="AE2" s="155"/>
      <c r="AF2" s="155"/>
      <c r="AG2" s="155"/>
      <c r="AH2" s="155"/>
      <c r="AI2" s="155"/>
      <c r="AJ2" s="155"/>
      <c r="AK2" s="154"/>
      <c r="AL2" s="155"/>
      <c r="AM2" s="155"/>
      <c r="AN2" s="155"/>
      <c r="AO2" s="155"/>
      <c r="AP2" s="155"/>
      <c r="AQ2" s="155"/>
      <c r="AR2" s="155"/>
      <c r="AS2" s="155"/>
      <c r="AT2" s="155"/>
      <c r="AU2" s="154"/>
      <c r="AV2" s="155"/>
      <c r="AW2" s="155"/>
      <c r="AX2" s="155"/>
      <c r="AY2" s="155"/>
      <c r="AZ2" s="155"/>
      <c r="BA2" s="155"/>
      <c r="BB2" s="155"/>
      <c r="BC2" s="155"/>
      <c r="BD2" s="155"/>
      <c r="BE2" s="154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s="10" customFormat="1" ht="24.75" customHeight="1" x14ac:dyDescent="0.25">
      <c r="A3" s="159" t="s">
        <v>44</v>
      </c>
      <c r="B3" s="158"/>
      <c r="C3" s="158"/>
      <c r="D3" s="158"/>
      <c r="E3" s="158"/>
      <c r="F3" s="158"/>
      <c r="G3" s="158"/>
      <c r="H3" s="158"/>
      <c r="I3" s="158"/>
      <c r="J3" s="157"/>
      <c r="K3" s="126"/>
      <c r="L3" s="157"/>
      <c r="M3" s="126"/>
      <c r="N3" s="7"/>
      <c r="O3" s="7"/>
      <c r="P3" s="16"/>
      <c r="Q3" s="16"/>
      <c r="R3" s="7"/>
      <c r="S3" s="7"/>
      <c r="T3" s="7"/>
      <c r="U3" s="7"/>
      <c r="V3" s="7"/>
      <c r="W3" s="7"/>
      <c r="X3" s="7"/>
      <c r="Y3" s="7"/>
      <c r="Z3" s="7"/>
      <c r="AA3" s="7"/>
      <c r="AB3" s="156"/>
      <c r="AC3" s="155"/>
      <c r="AD3" s="155"/>
      <c r="AE3" s="155"/>
      <c r="AF3" s="155"/>
      <c r="AG3" s="155"/>
      <c r="AH3" s="155"/>
      <c r="AI3" s="155"/>
      <c r="AJ3" s="155"/>
      <c r="AK3" s="154"/>
      <c r="AL3" s="156"/>
      <c r="AM3" s="155"/>
      <c r="AN3" s="155"/>
      <c r="AO3" s="155"/>
      <c r="AP3" s="155"/>
      <c r="AQ3" s="155"/>
      <c r="AR3" s="155"/>
      <c r="AS3" s="155"/>
      <c r="AT3" s="155"/>
      <c r="AU3" s="154"/>
      <c r="AV3" s="156"/>
      <c r="AW3" s="155"/>
      <c r="AX3" s="155"/>
      <c r="AY3" s="155"/>
      <c r="AZ3" s="155"/>
      <c r="BA3" s="155"/>
      <c r="BB3" s="155"/>
      <c r="BC3" s="155"/>
      <c r="BD3" s="155"/>
      <c r="BE3" s="154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1:74" s="10" customFormat="1" ht="21.75" customHeight="1" x14ac:dyDescent="0.2">
      <c r="A4" s="17"/>
      <c r="B4" s="152" t="s">
        <v>43</v>
      </c>
      <c r="C4" s="152"/>
      <c r="D4" s="151"/>
      <c r="E4" s="150"/>
      <c r="F4" s="149">
        <f>SUM(F14:F17)</f>
        <v>1769194.04</v>
      </c>
      <c r="G4" s="10" t="s">
        <v>39</v>
      </c>
      <c r="J4" s="7"/>
      <c r="K4" s="16"/>
      <c r="L4" s="7"/>
      <c r="M4" s="16"/>
      <c r="N4" s="7"/>
      <c r="O4" s="7"/>
      <c r="P4" s="16"/>
      <c r="Q4" s="16"/>
      <c r="R4" s="7"/>
      <c r="S4" s="7"/>
      <c r="T4" s="7"/>
      <c r="U4" s="7"/>
      <c r="V4" s="7"/>
      <c r="W4" s="7"/>
      <c r="X4" s="7"/>
      <c r="Y4" s="7"/>
      <c r="Z4" s="7"/>
      <c r="AA4" s="7"/>
      <c r="AB4" s="15"/>
      <c r="AC4" s="14"/>
      <c r="AD4" s="14"/>
      <c r="AE4" s="7"/>
      <c r="AF4" s="134"/>
      <c r="AG4" s="12"/>
      <c r="AH4" s="7"/>
      <c r="AI4" s="7"/>
      <c r="AJ4" s="7"/>
      <c r="AK4" s="7"/>
      <c r="AL4" s="15"/>
      <c r="AM4" s="14"/>
      <c r="AN4" s="14"/>
      <c r="AO4" s="7"/>
      <c r="AP4" s="134"/>
      <c r="AQ4" s="12"/>
      <c r="AR4" s="7"/>
      <c r="AS4" s="7"/>
      <c r="AT4" s="7"/>
      <c r="AU4" s="7"/>
      <c r="AV4" s="15"/>
      <c r="AW4" s="14"/>
      <c r="AX4" s="14"/>
      <c r="AY4" s="7"/>
      <c r="AZ4" s="134"/>
      <c r="BA4" s="12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s="10" customFormat="1" ht="17.25" customHeight="1" x14ac:dyDescent="0.2">
      <c r="A5" s="17"/>
      <c r="B5" s="152" t="s">
        <v>42</v>
      </c>
      <c r="C5" s="152"/>
      <c r="D5" s="151"/>
      <c r="E5" s="150"/>
      <c r="F5" s="149">
        <f>SUM(G14:G17)</f>
        <v>1722867.73</v>
      </c>
      <c r="G5" s="10" t="s">
        <v>39</v>
      </c>
      <c r="J5" s="7"/>
      <c r="K5" s="16"/>
      <c r="L5" s="7"/>
      <c r="M5" s="16"/>
      <c r="N5" s="7"/>
      <c r="O5" s="7"/>
      <c r="P5" s="16"/>
      <c r="Q5" s="16"/>
      <c r="R5" s="7"/>
      <c r="S5" s="7"/>
      <c r="T5" s="7"/>
      <c r="U5" s="7"/>
      <c r="V5" s="7"/>
      <c r="W5" s="7"/>
      <c r="X5" s="7"/>
      <c r="Y5" s="7"/>
      <c r="Z5" s="7"/>
      <c r="AA5" s="7"/>
      <c r="AB5" s="15"/>
      <c r="AC5" s="14"/>
      <c r="AD5" s="14"/>
      <c r="AE5" s="7"/>
      <c r="AF5" s="134"/>
      <c r="AG5" s="12"/>
      <c r="AH5" s="7"/>
      <c r="AI5" s="7"/>
      <c r="AJ5" s="7"/>
      <c r="AK5" s="7"/>
      <c r="AL5" s="15"/>
      <c r="AM5" s="14"/>
      <c r="AN5" s="14"/>
      <c r="AO5" s="7"/>
      <c r="AP5" s="134"/>
      <c r="AQ5" s="12"/>
      <c r="AR5" s="7"/>
      <c r="AS5" s="7"/>
      <c r="AT5" s="7"/>
      <c r="AU5" s="7"/>
      <c r="AV5" s="15"/>
      <c r="AW5" s="14"/>
      <c r="AX5" s="14"/>
      <c r="AY5" s="7"/>
      <c r="AZ5" s="134"/>
      <c r="BA5" s="12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s="10" customFormat="1" ht="11.25" x14ac:dyDescent="0.2">
      <c r="A6" s="17"/>
      <c r="B6" s="153" t="s">
        <v>41</v>
      </c>
      <c r="C6" s="147"/>
      <c r="E6" s="139"/>
      <c r="F6" s="146">
        <v>17940</v>
      </c>
      <c r="G6" s="10" t="s">
        <v>39</v>
      </c>
      <c r="J6" s="7"/>
      <c r="K6" s="16"/>
      <c r="L6" s="7"/>
      <c r="M6" s="16"/>
      <c r="N6" s="7"/>
      <c r="O6" s="7"/>
      <c r="P6" s="16"/>
      <c r="Q6" s="16"/>
      <c r="R6" s="7"/>
      <c r="S6" s="7"/>
      <c r="T6" s="7"/>
      <c r="U6" s="7"/>
      <c r="V6" s="7"/>
      <c r="W6" s="7"/>
      <c r="X6" s="7"/>
      <c r="Y6" s="7"/>
      <c r="Z6" s="7"/>
      <c r="AA6" s="7"/>
      <c r="AB6" s="15"/>
      <c r="AC6" s="89"/>
      <c r="AD6" s="89"/>
      <c r="AE6" s="7"/>
      <c r="AF6" s="134"/>
      <c r="AG6" s="12"/>
      <c r="AH6" s="7"/>
      <c r="AI6" s="7"/>
      <c r="AJ6" s="7"/>
      <c r="AK6" s="7"/>
      <c r="AL6" s="15"/>
      <c r="AM6" s="89"/>
      <c r="AN6" s="89"/>
      <c r="AO6" s="7"/>
      <c r="AP6" s="134"/>
      <c r="AQ6" s="12"/>
      <c r="AR6" s="7"/>
      <c r="AS6" s="7"/>
      <c r="AT6" s="7"/>
      <c r="AU6" s="7"/>
      <c r="AV6" s="15"/>
      <c r="AW6" s="89"/>
      <c r="AX6" s="89"/>
      <c r="AY6" s="7"/>
      <c r="AZ6" s="134"/>
      <c r="BA6" s="12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10" customFormat="1" ht="19.5" customHeight="1" x14ac:dyDescent="0.2">
      <c r="A7" s="17"/>
      <c r="B7" s="152" t="s">
        <v>40</v>
      </c>
      <c r="C7" s="152"/>
      <c r="D7" s="151"/>
      <c r="E7" s="150"/>
      <c r="F7" s="149">
        <f>SUM(H14:H17)</f>
        <v>1961439.9</v>
      </c>
      <c r="G7" s="10" t="s">
        <v>39</v>
      </c>
      <c r="J7" s="7"/>
      <c r="K7" s="16"/>
      <c r="L7" s="7"/>
      <c r="M7" s="16"/>
      <c r="N7" s="7"/>
      <c r="O7" s="7"/>
      <c r="P7" s="1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AB7" s="15"/>
      <c r="AC7" s="14"/>
      <c r="AD7" s="14"/>
      <c r="AE7" s="7"/>
      <c r="AF7" s="134"/>
      <c r="AG7" s="12"/>
      <c r="AH7" s="7"/>
      <c r="AI7" s="7"/>
      <c r="AJ7" s="7"/>
      <c r="AK7" s="7"/>
      <c r="AL7" s="15"/>
      <c r="AM7" s="14"/>
      <c r="AN7" s="14"/>
      <c r="AO7" s="7"/>
      <c r="AP7" s="134"/>
      <c r="AQ7" s="12"/>
      <c r="AR7" s="7"/>
      <c r="AS7" s="7"/>
      <c r="AT7" s="7"/>
      <c r="AU7" s="7"/>
      <c r="AV7" s="15"/>
      <c r="AW7" s="14"/>
      <c r="AX7" s="14"/>
      <c r="AY7" s="7"/>
      <c r="AZ7" s="134"/>
      <c r="BA7" s="12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10" customFormat="1" x14ac:dyDescent="0.2">
      <c r="A8" s="17"/>
      <c r="B8" s="148"/>
      <c r="C8" s="148"/>
      <c r="D8" s="7"/>
      <c r="E8" s="134"/>
      <c r="F8" s="12"/>
      <c r="J8" s="7"/>
      <c r="K8" s="16"/>
      <c r="L8" s="7"/>
      <c r="M8" s="16"/>
      <c r="N8" s="7"/>
      <c r="O8" s="7"/>
      <c r="P8" s="16"/>
      <c r="Q8" s="16"/>
      <c r="R8" s="7"/>
      <c r="S8" s="7"/>
      <c r="T8" s="7"/>
      <c r="U8" s="7"/>
      <c r="V8" s="7"/>
      <c r="W8" s="7"/>
      <c r="X8" s="7"/>
      <c r="Y8" s="7"/>
      <c r="Z8" s="7"/>
      <c r="AA8" s="7"/>
      <c r="AB8" s="15"/>
      <c r="AC8" s="89"/>
      <c r="AD8" s="89"/>
      <c r="AE8" s="7"/>
      <c r="AF8" s="134"/>
      <c r="AG8" s="12"/>
      <c r="AH8" s="7"/>
      <c r="AI8" s="7"/>
      <c r="AJ8" s="7"/>
      <c r="AK8" s="7"/>
      <c r="AL8" s="15"/>
      <c r="AM8" s="89"/>
      <c r="AN8" s="89"/>
      <c r="AO8" s="7"/>
      <c r="AP8" s="134"/>
      <c r="AQ8" s="12"/>
      <c r="AR8" s="7"/>
      <c r="AS8" s="7"/>
      <c r="AT8" s="7"/>
      <c r="AU8" s="7"/>
      <c r="AV8" s="15"/>
      <c r="AW8" s="89"/>
      <c r="AX8" s="89"/>
      <c r="AY8" s="7"/>
      <c r="AZ8" s="134"/>
      <c r="BA8" s="12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s="10" customFormat="1" ht="11.25" x14ac:dyDescent="0.2">
      <c r="A9" s="17"/>
      <c r="B9" s="140"/>
      <c r="C9" s="147"/>
      <c r="D9" s="146"/>
      <c r="E9" s="145"/>
      <c r="F9" s="138"/>
      <c r="G9" s="144"/>
      <c r="H9" s="143" t="s">
        <v>38</v>
      </c>
      <c r="I9" s="142">
        <f>I10+I11</f>
        <v>7285.7</v>
      </c>
      <c r="J9" s="7"/>
      <c r="K9" s="16"/>
      <c r="L9" s="7"/>
      <c r="M9" s="16"/>
      <c r="N9" s="7"/>
      <c r="O9" s="7"/>
      <c r="P9" s="16"/>
      <c r="Q9" s="16"/>
      <c r="R9" s="7"/>
      <c r="S9" s="7"/>
      <c r="T9" s="7"/>
      <c r="U9" s="7"/>
      <c r="V9" s="7"/>
      <c r="W9" s="7"/>
      <c r="X9" s="7"/>
      <c r="Y9" s="7"/>
      <c r="Z9" s="7"/>
      <c r="AA9" s="7"/>
      <c r="AB9" s="15"/>
      <c r="AC9" s="126"/>
      <c r="AD9" s="89"/>
      <c r="AE9" s="12"/>
      <c r="AF9" s="141"/>
      <c r="AG9" s="9"/>
      <c r="AH9" s="7"/>
      <c r="AI9" s="7"/>
      <c r="AJ9" s="7"/>
      <c r="AK9" s="7"/>
      <c r="AL9" s="15"/>
      <c r="AM9" s="126"/>
      <c r="AN9" s="89"/>
      <c r="AO9" s="12"/>
      <c r="AP9" s="141"/>
      <c r="AQ9" s="9"/>
      <c r="AR9" s="7"/>
      <c r="AS9" s="7"/>
      <c r="AT9" s="7"/>
      <c r="AU9" s="7"/>
      <c r="AV9" s="15"/>
      <c r="AW9" s="126"/>
      <c r="AX9" s="89"/>
      <c r="AY9" s="12"/>
      <c r="AZ9" s="141"/>
      <c r="BA9" s="9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s="10" customFormat="1" ht="18" customHeight="1" x14ac:dyDescent="0.2">
      <c r="A10" s="17"/>
      <c r="B10" s="131"/>
      <c r="C10" s="140"/>
      <c r="D10" s="140"/>
      <c r="E10" s="139"/>
      <c r="F10" s="138"/>
      <c r="G10" s="137"/>
      <c r="H10" s="136" t="s">
        <v>37</v>
      </c>
      <c r="I10" s="135">
        <v>1210.8</v>
      </c>
      <c r="J10" s="7"/>
      <c r="K10" s="16"/>
      <c r="L10" s="7"/>
      <c r="M10" s="16"/>
      <c r="N10" s="7"/>
      <c r="O10" s="7"/>
      <c r="P10" s="16"/>
      <c r="Q10" s="16"/>
      <c r="R10" s="7"/>
      <c r="S10" s="7"/>
      <c r="T10" s="7"/>
      <c r="U10" s="7"/>
      <c r="V10" s="7"/>
      <c r="W10" s="7"/>
      <c r="X10" s="7"/>
      <c r="Y10" s="7"/>
      <c r="Z10" s="7"/>
      <c r="AA10" s="7"/>
      <c r="AB10" s="15"/>
      <c r="AC10" s="16"/>
      <c r="AD10" s="126"/>
      <c r="AE10" s="126"/>
      <c r="AF10" s="134"/>
      <c r="AG10" s="9"/>
      <c r="AH10" s="7"/>
      <c r="AI10" s="7"/>
      <c r="AJ10" s="7"/>
      <c r="AK10" s="7"/>
      <c r="AL10" s="15"/>
      <c r="AM10" s="16"/>
      <c r="AN10" s="126"/>
      <c r="AO10" s="126"/>
      <c r="AP10" s="134"/>
      <c r="AQ10" s="9"/>
      <c r="AR10" s="7"/>
      <c r="AS10" s="7"/>
      <c r="AT10" s="7"/>
      <c r="AU10" s="7"/>
      <c r="AV10" s="15"/>
      <c r="AW10" s="16"/>
      <c r="AX10" s="126"/>
      <c r="AY10" s="126"/>
      <c r="AZ10" s="134"/>
      <c r="BA10" s="133"/>
      <c r="BB10" s="133"/>
      <c r="BC10" s="133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10" customFormat="1" ht="19.5" customHeight="1" thickBot="1" x14ac:dyDescent="0.3">
      <c r="A11" s="17"/>
      <c r="B11" s="126"/>
      <c r="D11" s="127"/>
      <c r="E11" s="126"/>
      <c r="F11" s="132"/>
      <c r="G11" s="128" t="s">
        <v>36</v>
      </c>
      <c r="H11" s="128"/>
      <c r="I11" s="131">
        <v>6074.9</v>
      </c>
      <c r="J11" s="130"/>
      <c r="K11" s="16"/>
      <c r="L11" s="7"/>
      <c r="M11" s="16"/>
      <c r="N11" s="7"/>
      <c r="O11" s="7"/>
      <c r="P11" s="16"/>
      <c r="Q11" s="16"/>
      <c r="R11" s="7"/>
      <c r="S11" s="7"/>
      <c r="T11" s="7"/>
      <c r="U11" s="7"/>
      <c r="V11" s="7"/>
      <c r="W11" s="7"/>
      <c r="X11" s="7"/>
      <c r="Y11" s="7"/>
      <c r="Z11" s="7"/>
      <c r="AA11" s="7"/>
      <c r="AB11" s="15"/>
      <c r="AC11" s="126"/>
      <c r="AD11" s="7"/>
      <c r="AE11" s="127"/>
      <c r="AF11" s="126"/>
      <c r="AG11" s="129"/>
      <c r="AH11" s="128"/>
      <c r="AI11" s="128"/>
      <c r="AJ11" s="16"/>
      <c r="AK11" s="7"/>
      <c r="AL11" s="15"/>
      <c r="AM11" s="126"/>
      <c r="AN11" s="7"/>
      <c r="AO11" s="127"/>
      <c r="AP11" s="126"/>
      <c r="AQ11" s="129"/>
      <c r="AR11" s="128"/>
      <c r="AS11" s="128"/>
      <c r="AT11" s="16"/>
      <c r="AU11" s="7"/>
      <c r="AV11" s="15"/>
      <c r="AW11" s="126"/>
      <c r="AX11" s="7"/>
      <c r="AY11" s="127"/>
      <c r="AZ11" s="126"/>
      <c r="BA11" s="14"/>
      <c r="BB11" s="14"/>
      <c r="BC11" s="14"/>
      <c r="BD11" s="16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s="10" customFormat="1" ht="27.75" thickBot="1" x14ac:dyDescent="0.25">
      <c r="A12" s="125"/>
      <c r="B12" s="124" t="s">
        <v>35</v>
      </c>
      <c r="C12" s="124"/>
      <c r="D12" s="124"/>
      <c r="E12" s="124"/>
      <c r="F12" s="123" t="s">
        <v>34</v>
      </c>
      <c r="G12" s="123" t="s">
        <v>33</v>
      </c>
      <c r="H12" s="123" t="s">
        <v>32</v>
      </c>
      <c r="I12" s="122" t="s">
        <v>31</v>
      </c>
      <c r="J12" s="87"/>
      <c r="K12" s="87"/>
      <c r="L12" s="87"/>
      <c r="M12" s="16"/>
      <c r="N12" s="7"/>
      <c r="O12" s="7"/>
      <c r="P12" s="16"/>
      <c r="Q12" s="16"/>
      <c r="R12" s="7"/>
      <c r="S12" s="7"/>
      <c r="T12" s="7"/>
      <c r="U12" s="7"/>
      <c r="V12" s="7"/>
      <c r="W12" s="7"/>
      <c r="X12" s="7"/>
      <c r="Y12" s="7"/>
      <c r="Z12" s="7"/>
      <c r="AA12" s="7"/>
      <c r="AB12" s="114"/>
      <c r="AC12" s="121"/>
      <c r="AD12" s="121"/>
      <c r="AE12" s="121"/>
      <c r="AF12" s="121"/>
      <c r="AG12" s="112"/>
      <c r="AH12" s="112"/>
      <c r="AI12" s="111"/>
      <c r="AJ12" s="111"/>
      <c r="AK12" s="110"/>
      <c r="AL12" s="114"/>
      <c r="AM12" s="121"/>
      <c r="AN12" s="121"/>
      <c r="AO12" s="121"/>
      <c r="AP12" s="121"/>
      <c r="AQ12" s="112"/>
      <c r="AR12" s="112"/>
      <c r="AS12" s="111"/>
      <c r="AT12" s="111"/>
      <c r="AU12" s="110"/>
      <c r="AV12" s="114"/>
      <c r="AW12" s="121"/>
      <c r="AX12" s="121"/>
      <c r="AY12" s="121"/>
      <c r="AZ12" s="121"/>
      <c r="BA12" s="112"/>
      <c r="BB12" s="112"/>
      <c r="BC12" s="111"/>
      <c r="BD12" s="111"/>
      <c r="BE12" s="110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s="10" customFormat="1" ht="11.25" x14ac:dyDescent="0.2">
      <c r="A13" s="120"/>
      <c r="B13" s="119" t="s">
        <v>30</v>
      </c>
      <c r="C13" s="118"/>
      <c r="D13" s="118"/>
      <c r="E13" s="117"/>
      <c r="F13" s="116">
        <f>SUM(F14:F17)</f>
        <v>1769194.04</v>
      </c>
      <c r="G13" s="116">
        <f>SUM(G14:G17)</f>
        <v>1722867.73</v>
      </c>
      <c r="H13" s="116">
        <f>SUM(H14:H17)</f>
        <v>1961439.9</v>
      </c>
      <c r="I13" s="115"/>
      <c r="J13" s="87"/>
      <c r="K13" s="87"/>
      <c r="L13" s="87"/>
      <c r="M13" s="16"/>
      <c r="N13" s="7"/>
      <c r="O13" s="7"/>
      <c r="P13" s="16"/>
      <c r="Q13" s="16"/>
      <c r="R13" s="7"/>
      <c r="S13" s="7"/>
      <c r="T13" s="7"/>
      <c r="U13" s="7"/>
      <c r="V13" s="7"/>
      <c r="W13" s="7"/>
      <c r="X13" s="7"/>
      <c r="Y13" s="7"/>
      <c r="Z13" s="7"/>
      <c r="AA13" s="7"/>
      <c r="AB13" s="114"/>
      <c r="AC13" s="113"/>
      <c r="AD13" s="113"/>
      <c r="AE13" s="113"/>
      <c r="AF13" s="113"/>
      <c r="AG13" s="112"/>
      <c r="AH13" s="112"/>
      <c r="AI13" s="111"/>
      <c r="AJ13" s="111"/>
      <c r="AK13" s="110"/>
      <c r="AL13" s="114"/>
      <c r="AM13" s="113"/>
      <c r="AN13" s="113"/>
      <c r="AO13" s="113"/>
      <c r="AP13" s="113"/>
      <c r="AQ13" s="112"/>
      <c r="AR13" s="112"/>
      <c r="AS13" s="111"/>
      <c r="AT13" s="111"/>
      <c r="AU13" s="110"/>
      <c r="AV13" s="114"/>
      <c r="AW13" s="113"/>
      <c r="AX13" s="113"/>
      <c r="AY13" s="113"/>
      <c r="AZ13" s="113"/>
      <c r="BA13" s="112"/>
      <c r="BB13" s="112"/>
      <c r="BC13" s="111"/>
      <c r="BD13" s="111"/>
      <c r="BE13" s="110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12.75" x14ac:dyDescent="0.2">
      <c r="A14" s="109"/>
      <c r="B14" s="108" t="s">
        <v>29</v>
      </c>
      <c r="C14" s="108"/>
      <c r="D14" s="108"/>
      <c r="E14" s="108"/>
      <c r="F14" s="107">
        <v>118365.89</v>
      </c>
      <c r="G14" s="106">
        <v>121006.28</v>
      </c>
      <c r="H14" s="106">
        <v>126572.84</v>
      </c>
      <c r="I14" s="105"/>
      <c r="J14" s="9"/>
      <c r="K14" s="9"/>
      <c r="L14" s="103"/>
      <c r="M14" s="9"/>
      <c r="AB14" s="79"/>
      <c r="AC14" s="89"/>
      <c r="AD14" s="89"/>
      <c r="AE14" s="89"/>
      <c r="AF14" s="89"/>
      <c r="AG14" s="104"/>
      <c r="AH14" s="104"/>
      <c r="AI14" s="104"/>
      <c r="AJ14" s="9"/>
      <c r="AK14" s="103"/>
      <c r="AL14" s="79"/>
      <c r="AM14" s="89"/>
      <c r="AN14" s="89"/>
      <c r="AO14" s="89"/>
      <c r="AP14" s="89"/>
      <c r="AQ14" s="104"/>
      <c r="AR14" s="104"/>
      <c r="AS14" s="104"/>
      <c r="AT14" s="9"/>
      <c r="AU14" s="103"/>
      <c r="AV14" s="79"/>
      <c r="AW14" s="89"/>
      <c r="AX14" s="89"/>
      <c r="AY14" s="89"/>
      <c r="AZ14" s="89"/>
      <c r="BA14" s="104"/>
      <c r="BB14" s="104"/>
      <c r="BC14" s="104"/>
      <c r="BD14" s="9"/>
      <c r="BE14" s="103"/>
    </row>
    <row r="15" spans="1:74" s="10" customFormat="1" ht="12.75" x14ac:dyDescent="0.2">
      <c r="A15" s="102"/>
      <c r="B15" s="101" t="s">
        <v>28</v>
      </c>
      <c r="C15" s="101"/>
      <c r="D15" s="101"/>
      <c r="E15" s="101"/>
      <c r="F15" s="100">
        <f>328851.02+70056.21+729.78+2559.15-3944.72</f>
        <v>398251.44000000012</v>
      </c>
      <c r="G15" s="100">
        <f>305358.3+69840.25+1050.06</f>
        <v>376248.61</v>
      </c>
      <c r="H15" s="100">
        <f>475946.92+2559.15+729.78</f>
        <v>479235.85000000003</v>
      </c>
      <c r="I15" s="99"/>
      <c r="J15" s="91"/>
      <c r="K15" s="87"/>
      <c r="L15" s="18"/>
      <c r="M15" s="16"/>
      <c r="N15" s="7"/>
      <c r="O15" s="7"/>
      <c r="P15" s="16"/>
      <c r="Q15" s="16"/>
      <c r="R15" s="7"/>
      <c r="S15" s="7"/>
      <c r="T15" s="7"/>
      <c r="U15" s="7"/>
      <c r="V15" s="7"/>
      <c r="W15" s="7"/>
      <c r="X15" s="7"/>
      <c r="Y15" s="7"/>
      <c r="Z15" s="7"/>
      <c r="AA15" s="7"/>
      <c r="AB15" s="90"/>
      <c r="AC15" s="14"/>
      <c r="AD15" s="14"/>
      <c r="AE15" s="14"/>
      <c r="AF15" s="14"/>
      <c r="AG15" s="88"/>
      <c r="AH15" s="88"/>
      <c r="AI15" s="88"/>
      <c r="AJ15" s="87"/>
      <c r="AK15" s="86"/>
      <c r="AL15" s="90"/>
      <c r="AM15" s="14"/>
      <c r="AN15" s="14"/>
      <c r="AO15" s="14"/>
      <c r="AP15" s="14"/>
      <c r="AQ15" s="88"/>
      <c r="AR15" s="88"/>
      <c r="AS15" s="88"/>
      <c r="AT15" s="87"/>
      <c r="AU15" s="86"/>
      <c r="AV15" s="90"/>
      <c r="AW15" s="14"/>
      <c r="AX15" s="14"/>
      <c r="AY15" s="14"/>
      <c r="AZ15" s="14"/>
      <c r="BA15" s="88"/>
      <c r="BB15" s="88"/>
      <c r="BC15" s="88"/>
      <c r="BD15" s="87"/>
      <c r="BE15" s="86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s="10" customFormat="1" ht="12.75" x14ac:dyDescent="0.2">
      <c r="A16" s="98"/>
      <c r="B16" s="97" t="s">
        <v>27</v>
      </c>
      <c r="C16" s="96"/>
      <c r="D16" s="96"/>
      <c r="E16" s="95"/>
      <c r="F16" s="94"/>
      <c r="G16" s="93">
        <v>17940</v>
      </c>
      <c r="H16" s="93">
        <v>179.4</v>
      </c>
      <c r="I16" s="92"/>
      <c r="J16" s="91"/>
      <c r="K16" s="87"/>
      <c r="L16" s="87"/>
      <c r="M16" s="16"/>
      <c r="N16" s="15"/>
      <c r="O16" s="15"/>
      <c r="P16" s="16"/>
      <c r="Q16" s="16"/>
      <c r="R16" s="7"/>
      <c r="S16" s="7"/>
      <c r="T16" s="7"/>
      <c r="U16" s="7"/>
      <c r="V16" s="7"/>
      <c r="W16" s="7"/>
      <c r="X16" s="7"/>
      <c r="Y16" s="7"/>
      <c r="Z16" s="7"/>
      <c r="AA16" s="7"/>
      <c r="AB16" s="90"/>
      <c r="AC16" s="89"/>
      <c r="AD16" s="89"/>
      <c r="AE16" s="89"/>
      <c r="AF16" s="89"/>
      <c r="AG16" s="88"/>
      <c r="AH16" s="88"/>
      <c r="AI16" s="88"/>
      <c r="AJ16" s="87"/>
      <c r="AK16" s="86"/>
      <c r="AL16" s="90"/>
      <c r="AM16" s="89"/>
      <c r="AN16" s="89"/>
      <c r="AO16" s="89"/>
      <c r="AP16" s="89"/>
      <c r="AQ16" s="88"/>
      <c r="AR16" s="88"/>
      <c r="AS16" s="88"/>
      <c r="AT16" s="87"/>
      <c r="AU16" s="86"/>
      <c r="AV16" s="90"/>
      <c r="AW16" s="89"/>
      <c r="AX16" s="89"/>
      <c r="AY16" s="89"/>
      <c r="AZ16" s="89"/>
      <c r="BA16" s="88"/>
      <c r="BB16" s="88"/>
      <c r="BC16" s="88"/>
      <c r="BD16" s="87"/>
      <c r="BE16" s="86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10" customFormat="1" ht="13.5" thickBot="1" x14ac:dyDescent="0.25">
      <c r="A17" s="85"/>
      <c r="B17" s="84" t="s">
        <v>26</v>
      </c>
      <c r="C17" s="84"/>
      <c r="D17" s="84"/>
      <c r="E17" s="84"/>
      <c r="F17" s="83">
        <f>1085034.63+167542.08</f>
        <v>1252576.71</v>
      </c>
      <c r="G17" s="82">
        <f>124903.23+1082769.61</f>
        <v>1207672.8400000001</v>
      </c>
      <c r="H17" s="81">
        <f>SUM(H18:H40)</f>
        <v>1355451.8099999998</v>
      </c>
      <c r="I17" s="80">
        <f>SUM(I18:I40)</f>
        <v>15.509999999999998</v>
      </c>
      <c r="J17" s="12"/>
      <c r="K17" s="12"/>
      <c r="L17" s="12"/>
      <c r="M17" s="12"/>
      <c r="N17" s="12"/>
      <c r="O17" s="12"/>
      <c r="P17" s="16"/>
      <c r="Q17" s="16"/>
      <c r="R17" s="6"/>
      <c r="S17" s="6"/>
      <c r="T17" s="7"/>
      <c r="U17" s="7"/>
      <c r="V17" s="7"/>
      <c r="W17" s="7"/>
      <c r="X17" s="7"/>
      <c r="Y17" s="7"/>
      <c r="Z17" s="7"/>
      <c r="AA17" s="7"/>
      <c r="AB17" s="79"/>
      <c r="AC17" s="14"/>
      <c r="AD17" s="14"/>
      <c r="AE17" s="14"/>
      <c r="AF17" s="14"/>
      <c r="AG17" s="78"/>
      <c r="AH17" s="78"/>
      <c r="AI17" s="77"/>
      <c r="AJ17" s="12"/>
      <c r="AK17" s="76"/>
      <c r="AL17" s="79"/>
      <c r="AM17" s="14"/>
      <c r="AN17" s="14"/>
      <c r="AO17" s="14"/>
      <c r="AP17" s="14"/>
      <c r="AQ17" s="78"/>
      <c r="AR17" s="78"/>
      <c r="AS17" s="77"/>
      <c r="AT17" s="12"/>
      <c r="AU17" s="76"/>
      <c r="AV17" s="79"/>
      <c r="AW17" s="14"/>
      <c r="AX17" s="14"/>
      <c r="AY17" s="14"/>
      <c r="AZ17" s="14"/>
      <c r="BA17" s="78"/>
      <c r="BB17" s="78"/>
      <c r="BC17" s="77"/>
      <c r="BD17" s="12"/>
      <c r="BE17" s="76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10" customFormat="1" x14ac:dyDescent="0.2">
      <c r="A18" s="54">
        <v>1</v>
      </c>
      <c r="B18" s="75" t="s">
        <v>25</v>
      </c>
      <c r="C18" s="75"/>
      <c r="D18" s="75"/>
      <c r="E18" s="75"/>
      <c r="F18" s="74"/>
      <c r="G18" s="74"/>
      <c r="H18" s="72">
        <v>8714.5</v>
      </c>
      <c r="I18" s="41">
        <f>ROUND((H18/I9/12),2)</f>
        <v>0.1</v>
      </c>
      <c r="J18" s="34"/>
      <c r="K18" s="9"/>
      <c r="L18" s="6"/>
      <c r="M18" s="9"/>
      <c r="N18" s="7"/>
      <c r="O18" s="7"/>
      <c r="P18" s="16"/>
      <c r="Q18" s="16"/>
      <c r="R18" s="6"/>
      <c r="S18" s="6"/>
      <c r="T18" s="6"/>
      <c r="U18" s="7"/>
      <c r="V18" s="7"/>
      <c r="W18" s="7"/>
      <c r="X18" s="7"/>
      <c r="Y18" s="7"/>
      <c r="Z18" s="7"/>
      <c r="AA18" s="7"/>
      <c r="AB18" s="15"/>
      <c r="AC18" s="35"/>
      <c r="AD18" s="35"/>
      <c r="AE18" s="35"/>
      <c r="AF18" s="35"/>
      <c r="AG18" s="7"/>
      <c r="AH18" s="7"/>
      <c r="AI18" s="34"/>
      <c r="AJ18" s="6"/>
      <c r="AK18" s="6"/>
      <c r="AL18" s="15"/>
      <c r="AM18" s="35"/>
      <c r="AN18" s="35"/>
      <c r="AO18" s="35"/>
      <c r="AP18" s="35"/>
      <c r="AQ18" s="7"/>
      <c r="AR18" s="7"/>
      <c r="AS18" s="34"/>
      <c r="AT18" s="6"/>
      <c r="AU18" s="6"/>
      <c r="AV18" s="15"/>
      <c r="AW18" s="35"/>
      <c r="AX18" s="35"/>
      <c r="AY18" s="35"/>
      <c r="AZ18" s="35"/>
      <c r="BA18" s="7"/>
      <c r="BB18" s="7"/>
      <c r="BC18" s="34"/>
      <c r="BD18" s="6"/>
      <c r="BE18" s="6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s="10" customFormat="1" x14ac:dyDescent="0.2">
      <c r="A19" s="54">
        <f>A18+1</f>
        <v>2</v>
      </c>
      <c r="B19" s="46" t="s">
        <v>24</v>
      </c>
      <c r="C19" s="45"/>
      <c r="D19" s="45"/>
      <c r="E19" s="44"/>
      <c r="F19" s="74"/>
      <c r="G19" s="73"/>
      <c r="H19" s="72">
        <v>0</v>
      </c>
      <c r="I19" s="41">
        <f>ROUND((H19/I9/12),2)</f>
        <v>0</v>
      </c>
      <c r="J19" s="34"/>
      <c r="K19" s="9"/>
      <c r="L19" s="6"/>
      <c r="M19" s="9"/>
      <c r="N19" s="7"/>
      <c r="O19" s="7"/>
      <c r="P19" s="16"/>
      <c r="Q19" s="16"/>
      <c r="R19" s="6"/>
      <c r="S19" s="6"/>
      <c r="T19" s="6"/>
      <c r="U19" s="7"/>
      <c r="V19" s="7"/>
      <c r="W19" s="7"/>
      <c r="X19" s="7"/>
      <c r="Y19" s="7"/>
      <c r="Z19" s="7"/>
      <c r="AA19" s="7"/>
      <c r="AB19" s="15"/>
      <c r="AC19" s="35"/>
      <c r="AD19" s="35"/>
      <c r="AE19" s="35"/>
      <c r="AF19" s="35"/>
      <c r="AG19" s="7"/>
      <c r="AH19" s="7"/>
      <c r="AI19" s="34"/>
      <c r="AJ19" s="6"/>
      <c r="AK19" s="6"/>
      <c r="AL19" s="15"/>
      <c r="AM19" s="35"/>
      <c r="AN19" s="35"/>
      <c r="AO19" s="35"/>
      <c r="AP19" s="35"/>
      <c r="AQ19" s="7"/>
      <c r="AR19" s="7"/>
      <c r="AS19" s="34"/>
      <c r="AT19" s="6"/>
      <c r="AU19" s="6"/>
      <c r="AV19" s="15"/>
      <c r="AW19" s="35"/>
      <c r="AX19" s="35"/>
      <c r="AY19" s="35"/>
      <c r="AZ19" s="35"/>
      <c r="BA19" s="7"/>
      <c r="BB19" s="7"/>
      <c r="BC19" s="34"/>
      <c r="BD19" s="6"/>
      <c r="BE19" s="6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10" customFormat="1" x14ac:dyDescent="0.2">
      <c r="A20" s="54">
        <f>A19+1</f>
        <v>3</v>
      </c>
      <c r="B20" s="46" t="s">
        <v>23</v>
      </c>
      <c r="C20" s="45"/>
      <c r="D20" s="45"/>
      <c r="E20" s="44"/>
      <c r="F20" s="43"/>
      <c r="G20" s="43"/>
      <c r="H20" s="50">
        <v>171.9</v>
      </c>
      <c r="I20" s="41">
        <f>ROUND((H20/I9/12),2)</f>
        <v>0</v>
      </c>
      <c r="J20" s="6"/>
      <c r="K20" s="9"/>
      <c r="L20" s="6"/>
      <c r="M20" s="9"/>
      <c r="N20" s="7"/>
      <c r="O20" s="7"/>
      <c r="P20" s="16"/>
      <c r="Q20" s="16"/>
      <c r="R20" s="6"/>
      <c r="S20" s="6"/>
      <c r="T20" s="6"/>
      <c r="U20" s="7"/>
      <c r="V20" s="7"/>
      <c r="W20" s="7"/>
      <c r="X20" s="7"/>
      <c r="Y20" s="7"/>
      <c r="Z20" s="7"/>
      <c r="AA20" s="7"/>
      <c r="AB20" s="15"/>
      <c r="AC20" s="35"/>
      <c r="AD20" s="35"/>
      <c r="AE20" s="35"/>
      <c r="AF20" s="35"/>
      <c r="AG20" s="7"/>
      <c r="AH20" s="7"/>
      <c r="AI20" s="34"/>
      <c r="AJ20" s="6"/>
      <c r="AK20" s="6"/>
      <c r="AL20" s="15"/>
      <c r="AM20" s="35"/>
      <c r="AN20" s="35"/>
      <c r="AO20" s="35"/>
      <c r="AP20" s="35"/>
      <c r="AQ20" s="7"/>
      <c r="AR20" s="7"/>
      <c r="AS20" s="34"/>
      <c r="AT20" s="6"/>
      <c r="AU20" s="6"/>
      <c r="AV20" s="15"/>
      <c r="AW20" s="35"/>
      <c r="AX20" s="35"/>
      <c r="AY20" s="35"/>
      <c r="AZ20" s="35"/>
      <c r="BA20" s="7"/>
      <c r="BB20" s="7"/>
      <c r="BC20" s="34"/>
      <c r="BD20" s="6"/>
      <c r="BE20" s="6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10" customFormat="1" x14ac:dyDescent="0.2">
      <c r="A21" s="54">
        <f>A20+1</f>
        <v>4</v>
      </c>
      <c r="B21" s="46" t="s">
        <v>22</v>
      </c>
      <c r="C21" s="45"/>
      <c r="D21" s="45"/>
      <c r="E21" s="44"/>
      <c r="F21" s="43"/>
      <c r="G21" s="43"/>
      <c r="H21" s="50">
        <v>105289</v>
      </c>
      <c r="I21" s="41">
        <f>ROUND((H21/I9/12),2)</f>
        <v>1.2</v>
      </c>
      <c r="J21" s="6"/>
      <c r="K21" s="9"/>
      <c r="L21" s="6"/>
      <c r="M21" s="9"/>
      <c r="N21" s="7"/>
      <c r="O21" s="7"/>
      <c r="P21" s="16"/>
      <c r="Q21" s="16"/>
      <c r="R21" s="6"/>
      <c r="S21" s="6"/>
      <c r="T21" s="6"/>
      <c r="U21" s="7"/>
      <c r="V21" s="7"/>
      <c r="W21" s="7"/>
      <c r="X21" s="7"/>
      <c r="Y21" s="7"/>
      <c r="Z21" s="7"/>
      <c r="AA21" s="7"/>
      <c r="AB21" s="15"/>
      <c r="AC21" s="35"/>
      <c r="AD21" s="35"/>
      <c r="AE21" s="35"/>
      <c r="AF21" s="35"/>
      <c r="AG21" s="7"/>
      <c r="AH21" s="7"/>
      <c r="AI21" s="34"/>
      <c r="AJ21" s="6"/>
      <c r="AK21" s="6"/>
      <c r="AL21" s="15"/>
      <c r="AM21" s="35"/>
      <c r="AN21" s="35"/>
      <c r="AO21" s="35"/>
      <c r="AP21" s="35"/>
      <c r="AQ21" s="7"/>
      <c r="AR21" s="7"/>
      <c r="AS21" s="34"/>
      <c r="AT21" s="6"/>
      <c r="AU21" s="6"/>
      <c r="AV21" s="15"/>
      <c r="AW21" s="35"/>
      <c r="AX21" s="35"/>
      <c r="AY21" s="35"/>
      <c r="AZ21" s="35"/>
      <c r="BA21" s="7"/>
      <c r="BB21" s="7"/>
      <c r="BC21" s="34"/>
      <c r="BD21" s="6"/>
      <c r="BE21" s="6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10" customFormat="1" x14ac:dyDescent="0.2">
      <c r="A22" s="54">
        <f>A21+1</f>
        <v>5</v>
      </c>
      <c r="B22" s="49" t="s">
        <v>21</v>
      </c>
      <c r="C22" s="49"/>
      <c r="D22" s="49"/>
      <c r="E22" s="49"/>
      <c r="F22" s="43"/>
      <c r="G22" s="43"/>
      <c r="H22" s="50">
        <v>289941.96000000002</v>
      </c>
      <c r="I22" s="41">
        <f>ROUND((H22/I9/12),2)</f>
        <v>3.32</v>
      </c>
      <c r="J22" s="6"/>
      <c r="K22" s="9"/>
      <c r="L22" s="6"/>
      <c r="M22" s="9"/>
      <c r="N22" s="7"/>
      <c r="O22" s="7"/>
      <c r="P22" s="16"/>
      <c r="Q22" s="16"/>
      <c r="R22" s="6"/>
      <c r="S22" s="6"/>
      <c r="T22" s="6"/>
      <c r="U22" s="7"/>
      <c r="V22" s="7"/>
      <c r="W22" s="7"/>
      <c r="X22" s="7"/>
      <c r="Y22" s="7"/>
      <c r="Z22" s="7"/>
      <c r="AA22" s="7"/>
      <c r="AB22" s="15"/>
      <c r="AC22" s="70"/>
      <c r="AD22" s="70"/>
      <c r="AE22" s="70"/>
      <c r="AF22" s="70"/>
      <c r="AG22" s="7"/>
      <c r="AH22" s="7"/>
      <c r="AI22" s="34"/>
      <c r="AJ22" s="6"/>
      <c r="AK22" s="6"/>
      <c r="AL22" s="15"/>
      <c r="AM22" s="71"/>
      <c r="AN22" s="71"/>
      <c r="AO22" s="71"/>
      <c r="AP22" s="71"/>
      <c r="AQ22" s="7"/>
      <c r="AR22" s="7"/>
      <c r="AS22" s="34"/>
      <c r="AT22" s="6"/>
      <c r="AU22" s="6"/>
      <c r="AV22" s="15"/>
      <c r="AW22" s="70"/>
      <c r="AX22" s="70"/>
      <c r="AY22" s="70"/>
      <c r="AZ22" s="70"/>
      <c r="BA22" s="7"/>
      <c r="BB22" s="7"/>
      <c r="BC22" s="34"/>
      <c r="BD22" s="6"/>
      <c r="BE22" s="6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s="55" customFormat="1" x14ac:dyDescent="0.2">
      <c r="A23" s="54">
        <f>A22+1</f>
        <v>6</v>
      </c>
      <c r="B23" s="66" t="s">
        <v>20</v>
      </c>
      <c r="C23" s="66"/>
      <c r="D23" s="66"/>
      <c r="E23" s="66"/>
      <c r="F23" s="65"/>
      <c r="G23" s="65"/>
      <c r="H23" s="64">
        <f>ROUND((I9*30.04),2)-H24</f>
        <v>208352.85</v>
      </c>
      <c r="I23" s="41">
        <f>ROUND((H23/I9/12),2)</f>
        <v>2.38</v>
      </c>
      <c r="J23" s="57"/>
      <c r="K23" s="63"/>
      <c r="L23" s="57"/>
      <c r="M23" s="63"/>
      <c r="N23" s="57"/>
      <c r="O23" s="57"/>
      <c r="P23" s="62"/>
      <c r="Q23" s="62"/>
      <c r="R23" s="57"/>
      <c r="S23" s="57"/>
      <c r="T23" s="57"/>
      <c r="U23" s="56"/>
      <c r="V23" s="56"/>
      <c r="W23" s="56"/>
      <c r="X23" s="56"/>
      <c r="Y23" s="56"/>
      <c r="Z23" s="56"/>
      <c r="AA23" s="56"/>
      <c r="AB23" s="59"/>
      <c r="AC23" s="69"/>
      <c r="AD23" s="69"/>
      <c r="AE23" s="69"/>
      <c r="AF23" s="69"/>
      <c r="AG23" s="56"/>
      <c r="AH23" s="56"/>
      <c r="AI23" s="34"/>
      <c r="AJ23" s="6"/>
      <c r="AK23" s="57"/>
      <c r="AL23" s="59"/>
      <c r="AM23" s="68"/>
      <c r="AN23" s="68"/>
      <c r="AO23" s="68"/>
      <c r="AP23" s="68"/>
      <c r="AQ23" s="56"/>
      <c r="AR23" s="56"/>
      <c r="AS23" s="34"/>
      <c r="AT23" s="6"/>
      <c r="AU23" s="57"/>
      <c r="AV23" s="59"/>
      <c r="AW23" s="67"/>
      <c r="AX23" s="67"/>
      <c r="AY23" s="67"/>
      <c r="AZ23" s="67"/>
      <c r="BA23" s="56"/>
      <c r="BB23" s="56"/>
      <c r="BC23" s="34"/>
      <c r="BD23" s="6"/>
      <c r="BE23" s="57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</row>
    <row r="24" spans="1:74" s="55" customFormat="1" x14ac:dyDescent="0.2">
      <c r="A24" s="54">
        <f>A23+1</f>
        <v>7</v>
      </c>
      <c r="B24" s="66" t="s">
        <v>19</v>
      </c>
      <c r="C24" s="66"/>
      <c r="D24" s="66"/>
      <c r="E24" s="66"/>
      <c r="F24" s="65"/>
      <c r="G24" s="65"/>
      <c r="H24" s="64">
        <f>ROUND((I11*1.73),2)</f>
        <v>10509.58</v>
      </c>
      <c r="I24" s="41">
        <f>ROUND((H24/I11/12),2)</f>
        <v>0.14000000000000001</v>
      </c>
      <c r="J24" s="57"/>
      <c r="K24" s="63"/>
      <c r="L24" s="57"/>
      <c r="M24" s="63"/>
      <c r="N24" s="57"/>
      <c r="O24" s="57"/>
      <c r="P24" s="62"/>
      <c r="Q24" s="62"/>
      <c r="R24" s="57"/>
      <c r="S24" s="57"/>
      <c r="T24" s="57"/>
      <c r="U24" s="56"/>
      <c r="V24" s="56"/>
      <c r="W24" s="56"/>
      <c r="X24" s="56"/>
      <c r="Y24" s="56"/>
      <c r="Z24" s="56"/>
      <c r="AA24" s="56"/>
      <c r="AB24" s="59"/>
      <c r="AC24" s="61"/>
      <c r="AD24" s="61"/>
      <c r="AE24" s="61"/>
      <c r="AF24" s="61"/>
      <c r="AG24" s="56"/>
      <c r="AH24" s="56"/>
      <c r="AI24" s="34"/>
      <c r="AJ24" s="6"/>
      <c r="AK24" s="57"/>
      <c r="AL24" s="59"/>
      <c r="AM24" s="60"/>
      <c r="AN24" s="60"/>
      <c r="AO24" s="60"/>
      <c r="AP24" s="60"/>
      <c r="AQ24" s="56"/>
      <c r="AR24" s="56"/>
      <c r="AS24" s="34"/>
      <c r="AT24" s="6"/>
      <c r="AU24" s="57"/>
      <c r="AV24" s="59"/>
      <c r="AW24" s="58"/>
      <c r="AX24" s="58"/>
      <c r="AY24" s="58"/>
      <c r="AZ24" s="58"/>
      <c r="BA24" s="56"/>
      <c r="BB24" s="56"/>
      <c r="BC24" s="34"/>
      <c r="BD24" s="6"/>
      <c r="BE24" s="57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</row>
    <row r="25" spans="1:74" s="10" customFormat="1" x14ac:dyDescent="0.2">
      <c r="A25" s="54">
        <f>A24+1</f>
        <v>8</v>
      </c>
      <c r="B25" s="49" t="s">
        <v>18</v>
      </c>
      <c r="C25" s="49"/>
      <c r="D25" s="49"/>
      <c r="E25" s="49"/>
      <c r="F25" s="43"/>
      <c r="G25" s="43"/>
      <c r="H25" s="50">
        <f>42670.8+1782.77</f>
        <v>44453.57</v>
      </c>
      <c r="I25" s="41">
        <f>ROUND((H25/I9/12),2)</f>
        <v>0.51</v>
      </c>
      <c r="J25" s="6"/>
      <c r="K25" s="9"/>
      <c r="L25" s="6"/>
      <c r="M25" s="9"/>
      <c r="N25" s="7"/>
      <c r="O25" s="7"/>
      <c r="P25" s="16"/>
      <c r="Q25" s="16"/>
      <c r="R25" s="6"/>
      <c r="S25" s="6"/>
      <c r="T25" s="6"/>
      <c r="U25" s="7"/>
      <c r="V25" s="7"/>
      <c r="W25" s="7"/>
      <c r="X25" s="7"/>
      <c r="Y25" s="7"/>
      <c r="Z25" s="7"/>
      <c r="AA25" s="7"/>
      <c r="AB25" s="15"/>
      <c r="AC25" s="35"/>
      <c r="AD25" s="35"/>
      <c r="AE25" s="35"/>
      <c r="AF25" s="35"/>
      <c r="AG25" s="7"/>
      <c r="AH25" s="7"/>
      <c r="AI25" s="34"/>
      <c r="AJ25" s="6"/>
      <c r="AK25" s="6"/>
      <c r="AL25" s="15"/>
      <c r="AM25" s="35"/>
      <c r="AN25" s="35"/>
      <c r="AO25" s="35"/>
      <c r="AP25" s="35"/>
      <c r="AQ25" s="7"/>
      <c r="AR25" s="7"/>
      <c r="AS25" s="34"/>
      <c r="AT25" s="6"/>
      <c r="AU25" s="6"/>
      <c r="AV25" s="15"/>
      <c r="AW25" s="35"/>
      <c r="AX25" s="35"/>
      <c r="AY25" s="35"/>
      <c r="AZ25" s="35"/>
      <c r="BA25" s="7"/>
      <c r="BB25" s="7"/>
      <c r="BC25" s="34"/>
      <c r="BD25" s="6"/>
      <c r="BE25" s="6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s="10" customFormat="1" x14ac:dyDescent="0.2">
      <c r="A26" s="54">
        <f>A25+1</f>
        <v>9</v>
      </c>
      <c r="B26" s="46" t="s">
        <v>17</v>
      </c>
      <c r="C26" s="45"/>
      <c r="D26" s="45"/>
      <c r="E26" s="44"/>
      <c r="F26" s="43"/>
      <c r="G26" s="43"/>
      <c r="H26" s="50">
        <v>1800</v>
      </c>
      <c r="I26" s="41">
        <f>ROUND((H26/I9/12),2)</f>
        <v>0.02</v>
      </c>
      <c r="J26" s="6"/>
      <c r="K26" s="9"/>
      <c r="L26" s="6"/>
      <c r="M26" s="9"/>
      <c r="N26" s="7"/>
      <c r="O26" s="7"/>
      <c r="P26" s="16"/>
      <c r="Q26" s="16"/>
      <c r="R26" s="6"/>
      <c r="S26" s="6"/>
      <c r="T26" s="6"/>
      <c r="U26" s="7"/>
      <c r="V26" s="7"/>
      <c r="W26" s="7"/>
      <c r="X26" s="7"/>
      <c r="Y26" s="7"/>
      <c r="Z26" s="7"/>
      <c r="AA26" s="7"/>
      <c r="AB26" s="15"/>
      <c r="AC26" s="35"/>
      <c r="AD26" s="35"/>
      <c r="AE26" s="35"/>
      <c r="AF26" s="35"/>
      <c r="AG26" s="7"/>
      <c r="AH26" s="7"/>
      <c r="AI26" s="34"/>
      <c r="AJ26" s="6"/>
      <c r="AK26" s="6"/>
      <c r="AL26" s="15"/>
      <c r="AM26" s="35"/>
      <c r="AN26" s="35"/>
      <c r="AO26" s="35"/>
      <c r="AP26" s="35"/>
      <c r="AQ26" s="7"/>
      <c r="AR26" s="7"/>
      <c r="AS26" s="34"/>
      <c r="AT26" s="6"/>
      <c r="AU26" s="6"/>
      <c r="AV26" s="15"/>
      <c r="AW26" s="35"/>
      <c r="AX26" s="35"/>
      <c r="AY26" s="35"/>
      <c r="AZ26" s="35"/>
      <c r="BA26" s="7"/>
      <c r="BB26" s="7"/>
      <c r="BC26" s="34"/>
      <c r="BD26" s="6"/>
      <c r="BE26" s="6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s="10" customFormat="1" x14ac:dyDescent="0.2">
      <c r="A27" s="54">
        <f>A26+1</f>
        <v>10</v>
      </c>
      <c r="B27" s="49" t="s">
        <v>16</v>
      </c>
      <c r="C27" s="49"/>
      <c r="D27" s="49"/>
      <c r="E27" s="49"/>
      <c r="F27" s="43"/>
      <c r="G27" s="43"/>
      <c r="H27" s="50">
        <v>405.97</v>
      </c>
      <c r="I27" s="41">
        <f>ROUND((H27/I9/12),2)</f>
        <v>0</v>
      </c>
      <c r="J27" s="6"/>
      <c r="K27" s="9"/>
      <c r="L27" s="6"/>
      <c r="M27" s="9"/>
      <c r="N27" s="7"/>
      <c r="O27" s="7"/>
      <c r="P27" s="16"/>
      <c r="Q27" s="16"/>
      <c r="R27" s="6"/>
      <c r="S27" s="6"/>
      <c r="T27" s="6"/>
      <c r="U27" s="7"/>
      <c r="V27" s="7"/>
      <c r="W27" s="7"/>
      <c r="X27" s="7"/>
      <c r="Y27" s="7"/>
      <c r="Z27" s="7"/>
      <c r="AA27" s="7"/>
      <c r="AB27" s="15"/>
      <c r="AC27" s="35"/>
      <c r="AD27" s="35"/>
      <c r="AE27" s="35"/>
      <c r="AF27" s="35"/>
      <c r="AG27" s="7"/>
      <c r="AH27" s="7"/>
      <c r="AI27" s="34"/>
      <c r="AJ27" s="6"/>
      <c r="AK27" s="6"/>
      <c r="AL27" s="15"/>
      <c r="AM27" s="35"/>
      <c r="AN27" s="35"/>
      <c r="AO27" s="35"/>
      <c r="AP27" s="35"/>
      <c r="AQ27" s="7"/>
      <c r="AR27" s="7"/>
      <c r="AS27" s="34"/>
      <c r="AT27" s="6"/>
      <c r="AU27" s="6"/>
      <c r="AV27" s="15"/>
      <c r="AW27" s="35"/>
      <c r="AX27" s="35"/>
      <c r="AY27" s="35"/>
      <c r="AZ27" s="35"/>
      <c r="BA27" s="7"/>
      <c r="BB27" s="7"/>
      <c r="BC27" s="34"/>
      <c r="BD27" s="6"/>
      <c r="BE27" s="6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s="10" customFormat="1" x14ac:dyDescent="0.2">
      <c r="A28" s="40">
        <f>A27+1</f>
        <v>11</v>
      </c>
      <c r="B28" s="46" t="s">
        <v>15</v>
      </c>
      <c r="C28" s="45"/>
      <c r="D28" s="45"/>
      <c r="E28" s="44"/>
      <c r="F28" s="43"/>
      <c r="G28" s="43"/>
      <c r="H28" s="50">
        <v>5472</v>
      </c>
      <c r="I28" s="41">
        <f>ROUND((H28/I9/12),2)</f>
        <v>0.06</v>
      </c>
      <c r="J28" s="6"/>
      <c r="K28" s="9"/>
      <c r="L28" s="6"/>
      <c r="M28" s="9"/>
      <c r="N28" s="7"/>
      <c r="O28" s="7"/>
      <c r="P28" s="16"/>
      <c r="Q28" s="16"/>
      <c r="R28" s="6"/>
      <c r="S28" s="6"/>
      <c r="T28" s="6"/>
      <c r="U28" s="7"/>
      <c r="V28" s="7"/>
      <c r="W28" s="7"/>
      <c r="X28" s="7"/>
      <c r="Y28" s="7"/>
      <c r="Z28" s="7"/>
      <c r="AA28" s="7"/>
      <c r="AB28" s="15"/>
      <c r="AC28" s="48"/>
      <c r="AD28" s="48"/>
      <c r="AE28" s="48"/>
      <c r="AF28" s="48"/>
      <c r="AG28" s="7"/>
      <c r="AH28" s="7"/>
      <c r="AI28" s="34"/>
      <c r="AJ28" s="6"/>
      <c r="AK28" s="6"/>
      <c r="AL28" s="15"/>
      <c r="AM28" s="48"/>
      <c r="AN28" s="48"/>
      <c r="AO28" s="48"/>
      <c r="AP28" s="48"/>
      <c r="AQ28" s="7"/>
      <c r="AR28" s="7"/>
      <c r="AS28" s="34"/>
      <c r="AT28" s="6"/>
      <c r="AU28" s="6"/>
      <c r="AV28" s="15"/>
      <c r="AW28" s="48"/>
      <c r="AX28" s="48"/>
      <c r="AY28" s="48"/>
      <c r="AZ28" s="48"/>
      <c r="BA28" s="7"/>
      <c r="BB28" s="7"/>
      <c r="BC28" s="34"/>
      <c r="BD28" s="6"/>
      <c r="BE28" s="6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s="10" customFormat="1" x14ac:dyDescent="0.2">
      <c r="A29" s="40">
        <f>A28+1</f>
        <v>12</v>
      </c>
      <c r="B29" s="49" t="s">
        <v>14</v>
      </c>
      <c r="C29" s="49"/>
      <c r="D29" s="49"/>
      <c r="E29" s="49"/>
      <c r="F29" s="43"/>
      <c r="G29" s="43"/>
      <c r="H29" s="50">
        <v>483.04</v>
      </c>
      <c r="I29" s="41">
        <f>ROUND((H29/I9/12),2)</f>
        <v>0.01</v>
      </c>
      <c r="J29" s="6"/>
      <c r="K29" s="9"/>
      <c r="L29" s="6"/>
      <c r="M29" s="9"/>
      <c r="N29" s="7"/>
      <c r="O29" s="7"/>
      <c r="P29" s="16"/>
      <c r="Q29" s="16"/>
      <c r="R29" s="6"/>
      <c r="S29" s="6"/>
      <c r="T29" s="6"/>
      <c r="U29" s="7"/>
      <c r="V29" s="7"/>
      <c r="W29" s="7"/>
      <c r="X29" s="7"/>
      <c r="Y29" s="7"/>
      <c r="Z29" s="7"/>
      <c r="AA29" s="7"/>
      <c r="AB29" s="15"/>
      <c r="AC29" s="35"/>
      <c r="AD29" s="35"/>
      <c r="AE29" s="35"/>
      <c r="AF29" s="35"/>
      <c r="AG29" s="7"/>
      <c r="AH29" s="7"/>
      <c r="AI29" s="34"/>
      <c r="AJ29" s="6"/>
      <c r="AK29" s="6"/>
      <c r="AL29" s="15"/>
      <c r="AM29" s="35"/>
      <c r="AN29" s="35"/>
      <c r="AO29" s="35"/>
      <c r="AP29" s="35"/>
      <c r="AQ29" s="7"/>
      <c r="AR29" s="7"/>
      <c r="AS29" s="34"/>
      <c r="AT29" s="6"/>
      <c r="AU29" s="6"/>
      <c r="AV29" s="15"/>
      <c r="AW29" s="35"/>
      <c r="AX29" s="35"/>
      <c r="AY29" s="35"/>
      <c r="AZ29" s="35"/>
      <c r="BA29" s="7"/>
      <c r="BB29" s="7"/>
      <c r="BC29" s="34"/>
      <c r="BD29" s="6"/>
      <c r="BE29" s="6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x14ac:dyDescent="0.2">
      <c r="A30" s="40">
        <f>A29+1</f>
        <v>13</v>
      </c>
      <c r="B30" s="49" t="s">
        <v>13</v>
      </c>
      <c r="C30" s="49"/>
      <c r="D30" s="49"/>
      <c r="E30" s="49"/>
      <c r="F30" s="53"/>
      <c r="G30" s="53"/>
      <c r="H30" s="50">
        <v>2903.04</v>
      </c>
      <c r="I30" s="41">
        <f>ROUND((H30/I9/12),2)</f>
        <v>0.03</v>
      </c>
      <c r="K30" s="9"/>
      <c r="M30" s="9"/>
      <c r="P30" s="16"/>
      <c r="Q30" s="16"/>
      <c r="R30" s="6"/>
      <c r="S30" s="6"/>
      <c r="T30" s="6"/>
      <c r="AB30" s="15"/>
      <c r="AC30" s="35"/>
      <c r="AD30" s="35"/>
      <c r="AE30" s="35"/>
      <c r="AF30" s="35"/>
      <c r="AI30" s="34"/>
      <c r="AJ30" s="6"/>
      <c r="AK30" s="6"/>
      <c r="AL30" s="15"/>
      <c r="AM30" s="35"/>
      <c r="AN30" s="35"/>
      <c r="AO30" s="35"/>
      <c r="AP30" s="35"/>
      <c r="AS30" s="34"/>
      <c r="AT30" s="6"/>
      <c r="AU30" s="6"/>
      <c r="AV30" s="15"/>
      <c r="AW30" s="35"/>
      <c r="AX30" s="35"/>
      <c r="AY30" s="35"/>
      <c r="AZ30" s="35"/>
      <c r="BC30" s="34"/>
      <c r="BD30" s="6"/>
      <c r="BE30" s="6"/>
    </row>
    <row r="31" spans="1:74" s="10" customFormat="1" x14ac:dyDescent="0.2">
      <c r="A31" s="40">
        <f>A30+1</f>
        <v>14</v>
      </c>
      <c r="B31" s="46" t="s">
        <v>12</v>
      </c>
      <c r="C31" s="45"/>
      <c r="D31" s="45"/>
      <c r="E31" s="44"/>
      <c r="F31" s="43"/>
      <c r="G31" s="43"/>
      <c r="H31" s="42">
        <v>2268.7399999999998</v>
      </c>
      <c r="I31" s="41">
        <f>ROUND((H31/I9/12),2)</f>
        <v>0.03</v>
      </c>
      <c r="J31" s="34"/>
      <c r="K31" s="9"/>
      <c r="L31" s="6"/>
      <c r="M31" s="9"/>
      <c r="N31" s="7"/>
      <c r="O31" s="7"/>
      <c r="P31" s="16"/>
      <c r="Q31" s="16"/>
      <c r="R31" s="6"/>
      <c r="S31" s="6"/>
      <c r="T31" s="6"/>
      <c r="U31" s="7"/>
      <c r="V31" s="7"/>
      <c r="W31" s="7"/>
      <c r="X31" s="7"/>
      <c r="Y31" s="7"/>
      <c r="Z31" s="7"/>
      <c r="AA31" s="7"/>
      <c r="AB31" s="15"/>
      <c r="AC31" s="35"/>
      <c r="AD31" s="35"/>
      <c r="AE31" s="35"/>
      <c r="AF31" s="35"/>
      <c r="AG31" s="7"/>
      <c r="AH31" s="7"/>
      <c r="AI31" s="34"/>
      <c r="AJ31" s="6"/>
      <c r="AK31" s="6"/>
      <c r="AL31" s="15"/>
      <c r="AM31" s="35"/>
      <c r="AN31" s="35"/>
      <c r="AO31" s="35"/>
      <c r="AP31" s="35"/>
      <c r="AQ31" s="7"/>
      <c r="AR31" s="7"/>
      <c r="AS31" s="34"/>
      <c r="AT31" s="6"/>
      <c r="AU31" s="6"/>
      <c r="AV31" s="15"/>
      <c r="AW31" s="35"/>
      <c r="AX31" s="35"/>
      <c r="AY31" s="35"/>
      <c r="AZ31" s="35"/>
      <c r="BA31" s="7"/>
      <c r="BB31" s="7"/>
      <c r="BC31" s="34"/>
      <c r="BD31" s="6"/>
      <c r="BE31" s="6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s="10" customFormat="1" x14ac:dyDescent="0.2">
      <c r="A32" s="40">
        <f>A31+1</f>
        <v>15</v>
      </c>
      <c r="B32" s="46" t="s">
        <v>11</v>
      </c>
      <c r="C32" s="45"/>
      <c r="D32" s="45"/>
      <c r="E32" s="44"/>
      <c r="F32" s="43"/>
      <c r="G32" s="43"/>
      <c r="H32" s="42">
        <v>69570.78</v>
      </c>
      <c r="I32" s="41">
        <f>ROUND((H32/I9/12),2)</f>
        <v>0.8</v>
      </c>
      <c r="J32" s="6"/>
      <c r="K32" s="9"/>
      <c r="L32" s="6"/>
      <c r="M32" s="9"/>
      <c r="N32" s="7"/>
      <c r="O32" s="7"/>
      <c r="P32" s="16"/>
      <c r="Q32" s="16"/>
      <c r="R32" s="6"/>
      <c r="S32" s="6"/>
      <c r="T32" s="6"/>
      <c r="U32" s="7"/>
      <c r="V32" s="7"/>
      <c r="W32" s="7"/>
      <c r="X32" s="7"/>
      <c r="Y32" s="7"/>
      <c r="Z32" s="7"/>
      <c r="AA32" s="7"/>
      <c r="AB32" s="15"/>
      <c r="AC32" s="35"/>
      <c r="AD32" s="35"/>
      <c r="AE32" s="35"/>
      <c r="AF32" s="35"/>
      <c r="AG32" s="7"/>
      <c r="AH32" s="7"/>
      <c r="AI32" s="34"/>
      <c r="AJ32" s="6"/>
      <c r="AK32" s="6"/>
      <c r="AL32" s="15"/>
      <c r="AM32" s="35"/>
      <c r="AN32" s="35"/>
      <c r="AO32" s="35"/>
      <c r="AP32" s="35"/>
      <c r="AQ32" s="7"/>
      <c r="AR32" s="7"/>
      <c r="AS32" s="34"/>
      <c r="AT32" s="6"/>
      <c r="AU32" s="6"/>
      <c r="AV32" s="15"/>
      <c r="AW32" s="35"/>
      <c r="AX32" s="35"/>
      <c r="AY32" s="35"/>
      <c r="AZ32" s="35"/>
      <c r="BA32" s="7"/>
      <c r="BB32" s="7"/>
      <c r="BC32" s="34"/>
      <c r="BD32" s="6"/>
      <c r="BE32" s="6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s="10" customFormat="1" x14ac:dyDescent="0.2">
      <c r="A33" s="40">
        <f>A32+1</f>
        <v>16</v>
      </c>
      <c r="B33" s="46" t="s">
        <v>10</v>
      </c>
      <c r="C33" s="45"/>
      <c r="D33" s="45"/>
      <c r="E33" s="44"/>
      <c r="F33" s="43"/>
      <c r="G33" s="43"/>
      <c r="H33" s="42">
        <v>1035.5999999999999</v>
      </c>
      <c r="I33" s="41">
        <f>ROUND((H33/I9/12),2)</f>
        <v>0.01</v>
      </c>
      <c r="J33" s="6"/>
      <c r="K33" s="9"/>
      <c r="L33" s="6"/>
      <c r="M33" s="9"/>
      <c r="N33" s="7"/>
      <c r="O33" s="7"/>
      <c r="P33" s="16"/>
      <c r="Q33" s="16"/>
      <c r="R33" s="6"/>
      <c r="S33" s="6"/>
      <c r="T33" s="6"/>
      <c r="U33" s="7"/>
      <c r="V33" s="7"/>
      <c r="W33" s="7"/>
      <c r="X33" s="7"/>
      <c r="Y33" s="7"/>
      <c r="Z33" s="7"/>
      <c r="AA33" s="7"/>
      <c r="AB33" s="15"/>
      <c r="AC33" s="48"/>
      <c r="AD33" s="48"/>
      <c r="AE33" s="48"/>
      <c r="AF33" s="48"/>
      <c r="AG33" s="7"/>
      <c r="AH33" s="7"/>
      <c r="AI33" s="34"/>
      <c r="AJ33" s="6"/>
      <c r="AK33" s="6"/>
      <c r="AL33" s="15"/>
      <c r="AM33" s="48"/>
      <c r="AN33" s="48"/>
      <c r="AO33" s="48"/>
      <c r="AP33" s="48"/>
      <c r="AQ33" s="7"/>
      <c r="AR33" s="7"/>
      <c r="AS33" s="34"/>
      <c r="AT33" s="6"/>
      <c r="AU33" s="6"/>
      <c r="AV33" s="15"/>
      <c r="AW33" s="48"/>
      <c r="AX33" s="48"/>
      <c r="AY33" s="48"/>
      <c r="AZ33" s="48"/>
      <c r="BA33" s="7"/>
      <c r="BB33" s="7"/>
      <c r="BC33" s="34"/>
      <c r="BD33" s="6"/>
      <c r="BE33" s="6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s="10" customFormat="1" x14ac:dyDescent="0.2">
      <c r="A34" s="40">
        <f>A33+1</f>
        <v>17</v>
      </c>
      <c r="B34" s="46" t="s">
        <v>9</v>
      </c>
      <c r="C34" s="45"/>
      <c r="D34" s="45"/>
      <c r="E34" s="44"/>
      <c r="F34" s="43"/>
      <c r="G34" s="43"/>
      <c r="H34" s="42"/>
      <c r="I34" s="41">
        <f>ROUND((H34/I9/12),2)</f>
        <v>0</v>
      </c>
      <c r="J34" s="6"/>
      <c r="K34" s="9"/>
      <c r="L34" s="6"/>
      <c r="M34" s="9"/>
      <c r="N34" s="7"/>
      <c r="O34" s="7"/>
      <c r="P34" s="16"/>
      <c r="Q34" s="16"/>
      <c r="R34" s="6"/>
      <c r="S34" s="6"/>
      <c r="T34" s="6"/>
      <c r="U34" s="7"/>
      <c r="V34" s="7"/>
      <c r="W34" s="7"/>
      <c r="X34" s="7"/>
      <c r="Y34" s="7"/>
      <c r="Z34" s="7"/>
      <c r="AA34" s="7"/>
      <c r="AB34" s="15"/>
      <c r="AC34" s="35"/>
      <c r="AD34" s="35"/>
      <c r="AE34" s="35"/>
      <c r="AF34" s="35"/>
      <c r="AG34" s="7"/>
      <c r="AH34" s="7"/>
      <c r="AI34" s="34"/>
      <c r="AJ34" s="6"/>
      <c r="AK34" s="6"/>
      <c r="AL34" s="15"/>
      <c r="AM34" s="35"/>
      <c r="AN34" s="35"/>
      <c r="AO34" s="35"/>
      <c r="AP34" s="35"/>
      <c r="AQ34" s="7"/>
      <c r="AR34" s="7"/>
      <c r="AS34" s="34"/>
      <c r="AT34" s="6"/>
      <c r="AU34" s="6"/>
      <c r="AV34" s="15"/>
      <c r="AW34" s="35"/>
      <c r="AX34" s="35"/>
      <c r="AY34" s="35"/>
      <c r="AZ34" s="35"/>
      <c r="BA34" s="7"/>
      <c r="BB34" s="7"/>
      <c r="BC34" s="34"/>
      <c r="BD34" s="6"/>
      <c r="BE34" s="6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s="10" customFormat="1" x14ac:dyDescent="0.2">
      <c r="A35" s="40">
        <f>A34+1</f>
        <v>18</v>
      </c>
      <c r="B35" s="52" t="s">
        <v>8</v>
      </c>
      <c r="C35" s="52"/>
      <c r="D35" s="52"/>
      <c r="E35" s="52"/>
      <c r="F35" s="43"/>
      <c r="G35" s="43"/>
      <c r="H35" s="50">
        <v>24017.98</v>
      </c>
      <c r="I35" s="41">
        <f>ROUND((H35/I9/12),2)</f>
        <v>0.27</v>
      </c>
      <c r="J35" s="6"/>
      <c r="K35" s="9"/>
      <c r="L35" s="6"/>
      <c r="M35" s="9"/>
      <c r="N35" s="7"/>
      <c r="O35" s="7"/>
      <c r="P35" s="16"/>
      <c r="Q35" s="16"/>
      <c r="R35" s="6"/>
      <c r="S35" s="6"/>
      <c r="T35" s="6"/>
      <c r="U35" s="7"/>
      <c r="V35" s="7"/>
      <c r="W35" s="7"/>
      <c r="X35" s="7"/>
      <c r="Y35" s="7"/>
      <c r="Z35" s="7"/>
      <c r="AA35" s="7"/>
      <c r="AB35" s="15"/>
      <c r="AC35" s="51"/>
      <c r="AD35" s="51"/>
      <c r="AE35" s="51"/>
      <c r="AF35" s="51"/>
      <c r="AG35" s="7"/>
      <c r="AH35" s="7"/>
      <c r="AI35" s="34"/>
      <c r="AJ35" s="6"/>
      <c r="AK35" s="6"/>
      <c r="AL35" s="15"/>
      <c r="AM35" s="51"/>
      <c r="AN35" s="51"/>
      <c r="AO35" s="51"/>
      <c r="AP35" s="51"/>
      <c r="AQ35" s="7"/>
      <c r="AR35" s="7"/>
      <c r="AS35" s="34"/>
      <c r="AT35" s="6"/>
      <c r="AU35" s="6"/>
      <c r="AV35" s="15"/>
      <c r="AW35" s="51"/>
      <c r="AX35" s="51"/>
      <c r="AY35" s="51"/>
      <c r="AZ35" s="51"/>
      <c r="BA35" s="7"/>
      <c r="BB35" s="7"/>
      <c r="BC35" s="34"/>
      <c r="BD35" s="6"/>
      <c r="BE35" s="6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s="10" customFormat="1" x14ac:dyDescent="0.2">
      <c r="A36" s="40">
        <f>A35+1</f>
        <v>19</v>
      </c>
      <c r="B36" s="49" t="s">
        <v>7</v>
      </c>
      <c r="C36" s="49"/>
      <c r="D36" s="49"/>
      <c r="E36" s="49"/>
      <c r="F36" s="43"/>
      <c r="G36" s="43"/>
      <c r="H36" s="50">
        <v>19181.48</v>
      </c>
      <c r="I36" s="41">
        <f>ROUND((H36/I9/12),2)</f>
        <v>0.22</v>
      </c>
      <c r="J36" s="6"/>
      <c r="K36" s="9"/>
      <c r="L36" s="6"/>
      <c r="M36" s="9"/>
      <c r="N36" s="7"/>
      <c r="O36" s="7"/>
      <c r="P36" s="16"/>
      <c r="Q36" s="16"/>
      <c r="R36" s="6"/>
      <c r="S36" s="6"/>
      <c r="T36" s="6"/>
      <c r="U36" s="7"/>
      <c r="V36" s="7"/>
      <c r="W36" s="7"/>
      <c r="X36" s="7"/>
      <c r="Y36" s="7"/>
      <c r="Z36" s="7"/>
      <c r="AA36" s="7"/>
      <c r="AB36" s="15"/>
      <c r="AC36" s="35"/>
      <c r="AD36" s="35"/>
      <c r="AE36" s="35"/>
      <c r="AF36" s="35"/>
      <c r="AG36" s="7"/>
      <c r="AH36" s="7"/>
      <c r="AI36" s="34"/>
      <c r="AJ36" s="6"/>
      <c r="AK36" s="6"/>
      <c r="AL36" s="15"/>
      <c r="AM36" s="35"/>
      <c r="AN36" s="35"/>
      <c r="AO36" s="35"/>
      <c r="AP36" s="35"/>
      <c r="AQ36" s="7"/>
      <c r="AR36" s="7"/>
      <c r="AS36" s="34"/>
      <c r="AT36" s="6"/>
      <c r="AU36" s="6"/>
      <c r="AV36" s="15"/>
      <c r="AW36" s="35"/>
      <c r="AX36" s="35"/>
      <c r="AY36" s="35"/>
      <c r="AZ36" s="35"/>
      <c r="BA36" s="7"/>
      <c r="BB36" s="7"/>
      <c r="BC36" s="34"/>
      <c r="BD36" s="6"/>
      <c r="BE36" s="6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s="10" customFormat="1" x14ac:dyDescent="0.2">
      <c r="A37" s="40">
        <f>A36+1</f>
        <v>20</v>
      </c>
      <c r="B37" s="49" t="s">
        <v>6</v>
      </c>
      <c r="C37" s="49"/>
      <c r="D37" s="49"/>
      <c r="E37" s="49"/>
      <c r="F37" s="43"/>
      <c r="G37" s="43"/>
      <c r="H37" s="42">
        <v>179110.51</v>
      </c>
      <c r="I37" s="41">
        <f>ROUND((H37/I9/12),2)</f>
        <v>2.0499999999999998</v>
      </c>
      <c r="J37" s="34"/>
      <c r="K37" s="9"/>
      <c r="L37" s="6"/>
      <c r="M37" s="9"/>
      <c r="N37" s="7"/>
      <c r="O37" s="7"/>
      <c r="P37" s="16"/>
      <c r="Q37" s="16"/>
      <c r="R37" s="6"/>
      <c r="S37" s="6"/>
      <c r="T37" s="6"/>
      <c r="U37" s="7"/>
      <c r="V37" s="7"/>
      <c r="W37" s="7"/>
      <c r="X37" s="7"/>
      <c r="Y37" s="7"/>
      <c r="Z37" s="7"/>
      <c r="AA37" s="7"/>
      <c r="AB37" s="15"/>
      <c r="AC37" s="35"/>
      <c r="AD37" s="35"/>
      <c r="AE37" s="35"/>
      <c r="AF37" s="35"/>
      <c r="AG37" s="7"/>
      <c r="AH37" s="7"/>
      <c r="AI37" s="34"/>
      <c r="AJ37" s="6"/>
      <c r="AK37" s="47"/>
      <c r="AL37" s="15"/>
      <c r="AM37" s="35"/>
      <c r="AN37" s="35"/>
      <c r="AO37" s="35"/>
      <c r="AP37" s="35"/>
      <c r="AQ37" s="7"/>
      <c r="AR37" s="7"/>
      <c r="AS37" s="34"/>
      <c r="AT37" s="6"/>
      <c r="AU37" s="47"/>
      <c r="AV37" s="15"/>
      <c r="AW37" s="35"/>
      <c r="AX37" s="35"/>
      <c r="AY37" s="35"/>
      <c r="AZ37" s="35"/>
      <c r="BA37" s="7"/>
      <c r="BB37" s="7"/>
      <c r="BC37" s="34"/>
      <c r="BD37" s="6"/>
      <c r="BE37" s="4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s="10" customFormat="1" x14ac:dyDescent="0.2">
      <c r="A38" s="40">
        <f>A37+1</f>
        <v>21</v>
      </c>
      <c r="B38" s="49" t="s">
        <v>5</v>
      </c>
      <c r="C38" s="49"/>
      <c r="D38" s="49"/>
      <c r="E38" s="49"/>
      <c r="F38" s="43"/>
      <c r="G38" s="43"/>
      <c r="H38" s="42">
        <v>969.5</v>
      </c>
      <c r="I38" s="41">
        <f>ROUND((H38/I9/12),2)</f>
        <v>0.01</v>
      </c>
      <c r="J38" s="34"/>
      <c r="K38" s="9"/>
      <c r="L38" s="6"/>
      <c r="M38" s="9"/>
      <c r="N38" s="7"/>
      <c r="O38" s="7"/>
      <c r="P38" s="16"/>
      <c r="Q38" s="16"/>
      <c r="R38" s="6"/>
      <c r="S38" s="6"/>
      <c r="T38" s="6"/>
      <c r="U38" s="7"/>
      <c r="V38" s="7"/>
      <c r="W38" s="7"/>
      <c r="X38" s="7"/>
      <c r="Y38" s="7"/>
      <c r="Z38" s="7"/>
      <c r="AA38" s="7"/>
      <c r="AB38" s="15"/>
      <c r="AC38" s="48"/>
      <c r="AD38" s="48"/>
      <c r="AE38" s="48"/>
      <c r="AF38" s="48"/>
      <c r="AG38" s="7"/>
      <c r="AH38" s="7"/>
      <c r="AI38" s="34"/>
      <c r="AJ38" s="6"/>
      <c r="AK38" s="47"/>
      <c r="AL38" s="15"/>
      <c r="AM38" s="48"/>
      <c r="AN38" s="48"/>
      <c r="AO38" s="48"/>
      <c r="AP38" s="48"/>
      <c r="AQ38" s="7"/>
      <c r="AR38" s="7"/>
      <c r="AS38" s="34"/>
      <c r="AT38" s="6"/>
      <c r="AU38" s="47"/>
      <c r="AV38" s="15"/>
      <c r="AW38" s="48"/>
      <c r="AX38" s="48"/>
      <c r="AY38" s="48"/>
      <c r="AZ38" s="48"/>
      <c r="BA38" s="7"/>
      <c r="BB38" s="7"/>
      <c r="BC38" s="34"/>
      <c r="BD38" s="6"/>
      <c r="BE38" s="4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s="10" customFormat="1" x14ac:dyDescent="0.2">
      <c r="A39" s="40">
        <f>A38+1</f>
        <v>22</v>
      </c>
      <c r="B39" s="46" t="s">
        <v>4</v>
      </c>
      <c r="C39" s="45"/>
      <c r="D39" s="45"/>
      <c r="E39" s="44"/>
      <c r="F39" s="43"/>
      <c r="G39" s="43"/>
      <c r="H39" s="42">
        <v>56057.7</v>
      </c>
      <c r="I39" s="41">
        <f>ROUND((H39/I9/12),2)</f>
        <v>0.64</v>
      </c>
      <c r="J39" s="34"/>
      <c r="K39" s="9"/>
      <c r="L39" s="6"/>
      <c r="M39" s="9"/>
      <c r="N39" s="7"/>
      <c r="O39" s="7"/>
      <c r="P39" s="16"/>
      <c r="Q39" s="16"/>
      <c r="R39" s="6"/>
      <c r="S39" s="6"/>
      <c r="T39" s="6"/>
      <c r="U39" s="7"/>
      <c r="V39" s="7"/>
      <c r="W39" s="7"/>
      <c r="X39" s="7"/>
      <c r="Y39" s="7"/>
      <c r="Z39" s="7"/>
      <c r="AA39" s="7"/>
      <c r="AB39" s="15"/>
      <c r="AC39" s="35"/>
      <c r="AD39" s="35"/>
      <c r="AE39" s="35"/>
      <c r="AF39" s="35"/>
      <c r="AG39" s="7"/>
      <c r="AH39" s="7"/>
      <c r="AI39" s="34"/>
      <c r="AJ39" s="6"/>
      <c r="AK39" s="6"/>
      <c r="AL39" s="15"/>
      <c r="AM39" s="35"/>
      <c r="AN39" s="35"/>
      <c r="AO39" s="35"/>
      <c r="AP39" s="35"/>
      <c r="AQ39" s="7"/>
      <c r="AR39" s="7"/>
      <c r="AS39" s="34"/>
      <c r="AT39" s="6"/>
      <c r="AU39" s="6"/>
      <c r="AV39" s="15"/>
      <c r="AW39" s="35"/>
      <c r="AX39" s="35"/>
      <c r="AY39" s="35"/>
      <c r="AZ39" s="35"/>
      <c r="BA39" s="7"/>
      <c r="BB39" s="7"/>
      <c r="BC39" s="34"/>
      <c r="BD39" s="6"/>
      <c r="BE39" s="6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s="10" customFormat="1" ht="12.75" thickBot="1" x14ac:dyDescent="0.25">
      <c r="A40" s="40">
        <f>A39+1</f>
        <v>23</v>
      </c>
      <c r="B40" s="39" t="s">
        <v>3</v>
      </c>
      <c r="C40" s="39"/>
      <c r="D40" s="39"/>
      <c r="E40" s="39"/>
      <c r="F40" s="38"/>
      <c r="G40" s="38"/>
      <c r="H40" s="37">
        <f>ROUND((F17/135*35),2)</f>
        <v>324742.11</v>
      </c>
      <c r="I40" s="36">
        <f>ROUND((H40/I9/12),2)</f>
        <v>3.71</v>
      </c>
      <c r="J40" s="6"/>
      <c r="K40" s="9"/>
      <c r="L40" s="6"/>
      <c r="M40" s="9"/>
      <c r="N40" s="7"/>
      <c r="O40" s="7"/>
      <c r="P40" s="16"/>
      <c r="Q40" s="16"/>
      <c r="R40" s="6"/>
      <c r="S40" s="6"/>
      <c r="T40" s="6"/>
      <c r="U40" s="7"/>
      <c r="V40" s="7"/>
      <c r="W40" s="7"/>
      <c r="X40" s="7"/>
      <c r="Y40" s="7"/>
      <c r="Z40" s="7"/>
      <c r="AA40" s="7"/>
      <c r="AB40" s="15"/>
      <c r="AC40" s="35"/>
      <c r="AD40" s="35"/>
      <c r="AE40" s="35"/>
      <c r="AF40" s="35"/>
      <c r="AG40" s="7"/>
      <c r="AH40" s="7"/>
      <c r="AI40" s="34"/>
      <c r="AJ40" s="6"/>
      <c r="AK40" s="6"/>
      <c r="AL40" s="15"/>
      <c r="AM40" s="35"/>
      <c r="AN40" s="35"/>
      <c r="AO40" s="35"/>
      <c r="AP40" s="35"/>
      <c r="AQ40" s="7"/>
      <c r="AR40" s="7"/>
      <c r="AS40" s="34"/>
      <c r="AT40" s="6"/>
      <c r="AU40" s="6"/>
      <c r="AV40" s="15"/>
      <c r="AW40" s="35"/>
      <c r="AX40" s="35"/>
      <c r="AY40" s="35"/>
      <c r="AZ40" s="35"/>
      <c r="BA40" s="7"/>
      <c r="BB40" s="7"/>
      <c r="BC40" s="34"/>
      <c r="BD40" s="6"/>
      <c r="BE40" s="6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x14ac:dyDescent="0.2">
      <c r="H41" s="33"/>
      <c r="I41" s="32"/>
      <c r="T41" s="20"/>
      <c r="AK41" s="20"/>
      <c r="AL41" s="3"/>
      <c r="AU41" s="20"/>
      <c r="AV41" s="3"/>
      <c r="BE41" s="20"/>
    </row>
    <row r="42" spans="1:74" x14ac:dyDescent="0.2">
      <c r="K42" s="9"/>
      <c r="AL42" s="3"/>
      <c r="AV42" s="3"/>
    </row>
    <row r="43" spans="1:74" s="26" customFormat="1" ht="15" x14ac:dyDescent="0.25">
      <c r="A43" s="28"/>
      <c r="D43" s="31" t="s">
        <v>2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7"/>
      <c r="AC43" s="24"/>
      <c r="AD43" s="24"/>
      <c r="AE43" s="24"/>
      <c r="AF43" s="24"/>
      <c r="AG43" s="24"/>
      <c r="AH43" s="24"/>
      <c r="AI43" s="24"/>
      <c r="AJ43" s="24"/>
      <c r="AK43" s="24"/>
      <c r="AL43" s="27"/>
      <c r="AM43" s="24"/>
      <c r="AN43" s="24"/>
      <c r="AO43" s="24"/>
      <c r="AP43" s="24"/>
      <c r="AQ43" s="24"/>
      <c r="AR43" s="24"/>
      <c r="AS43" s="24"/>
      <c r="AT43" s="24"/>
      <c r="AU43" s="24"/>
      <c r="AV43" s="27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</row>
    <row r="44" spans="1:74" ht="14.25" x14ac:dyDescent="0.2">
      <c r="D44" s="1" t="s">
        <v>1</v>
      </c>
      <c r="J44" s="30"/>
      <c r="K44" s="30"/>
      <c r="L44" s="30"/>
      <c r="M44" s="30"/>
      <c r="N44" s="30"/>
      <c r="O44" s="30"/>
      <c r="P44" s="30"/>
      <c r="Q44" s="1"/>
      <c r="AC44" s="29"/>
      <c r="AD44" s="29"/>
      <c r="AE44" s="29"/>
      <c r="AF44" s="29"/>
      <c r="AG44" s="29"/>
      <c r="AH44" s="29"/>
      <c r="AI44" s="29"/>
      <c r="AL44" s="3"/>
      <c r="AM44" s="29"/>
      <c r="AN44" s="29"/>
      <c r="AO44" s="29"/>
      <c r="AP44" s="29"/>
      <c r="AQ44" s="29"/>
      <c r="AR44" s="29"/>
      <c r="AS44" s="29"/>
      <c r="AV44" s="3"/>
      <c r="AW44" s="29"/>
      <c r="AX44" s="29"/>
      <c r="AY44" s="29"/>
      <c r="AZ44" s="29"/>
      <c r="BA44" s="29"/>
      <c r="BB44" s="29"/>
      <c r="BC44" s="29"/>
    </row>
    <row r="45" spans="1:74" x14ac:dyDescent="0.2">
      <c r="D45" s="1" t="s">
        <v>0</v>
      </c>
      <c r="J45" s="1"/>
      <c r="K45" s="1"/>
      <c r="L45" s="1"/>
      <c r="M45" s="1"/>
      <c r="N45" s="1"/>
      <c r="O45" s="1"/>
      <c r="P45" s="1"/>
      <c r="Q45" s="1"/>
      <c r="AL45" s="3"/>
      <c r="AV45" s="3"/>
    </row>
    <row r="46" spans="1:74" s="26" customFormat="1" ht="15" x14ac:dyDescent="0.25">
      <c r="A46" s="2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7"/>
      <c r="AC46" s="24"/>
      <c r="AD46" s="24"/>
      <c r="AE46" s="24"/>
      <c r="AF46" s="24"/>
      <c r="AG46" s="24"/>
      <c r="AH46" s="24"/>
      <c r="AI46" s="24"/>
      <c r="AJ46" s="24"/>
      <c r="AK46" s="24"/>
      <c r="AL46" s="27"/>
      <c r="AM46" s="24"/>
      <c r="AN46" s="24"/>
      <c r="AO46" s="24"/>
      <c r="AP46" s="24"/>
      <c r="AQ46" s="24"/>
      <c r="AR46" s="24"/>
      <c r="AS46" s="24"/>
      <c r="AT46" s="24"/>
      <c r="AU46" s="24"/>
      <c r="AV46" s="27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</row>
    <row r="47" spans="1:74" ht="15" x14ac:dyDescent="0.25">
      <c r="J47" s="25"/>
      <c r="K47" s="25"/>
      <c r="L47" s="25"/>
      <c r="M47" s="26"/>
      <c r="N47" s="26"/>
      <c r="O47" s="25"/>
      <c r="P47" s="25"/>
      <c r="Q47" s="25"/>
      <c r="AC47" s="23"/>
      <c r="AD47" s="23"/>
      <c r="AE47" s="23"/>
      <c r="AF47" s="24"/>
      <c r="AG47" s="24"/>
      <c r="AH47" s="23"/>
      <c r="AI47" s="23"/>
      <c r="AJ47" s="23"/>
      <c r="AL47" s="3"/>
      <c r="AM47" s="23"/>
      <c r="AN47" s="23"/>
      <c r="AO47" s="23"/>
      <c r="AP47" s="24"/>
      <c r="AQ47" s="24"/>
      <c r="AR47" s="23"/>
      <c r="AS47" s="23"/>
      <c r="AT47" s="23"/>
      <c r="AV47" s="3"/>
      <c r="AW47" s="23"/>
      <c r="AX47" s="23"/>
      <c r="AY47" s="23"/>
      <c r="AZ47" s="24"/>
      <c r="BA47" s="24"/>
      <c r="BB47" s="23"/>
      <c r="BC47" s="23"/>
      <c r="BD47" s="23"/>
    </row>
    <row r="48" spans="1:74" x14ac:dyDescent="0.2">
      <c r="AL48" s="3"/>
      <c r="AV48" s="3"/>
    </row>
    <row r="49" spans="1:74" x14ac:dyDescent="0.2">
      <c r="AI49" s="21"/>
    </row>
    <row r="53" spans="1:74" x14ac:dyDescent="0.2">
      <c r="AC53" s="14"/>
      <c r="AD53" s="14"/>
      <c r="AE53" s="14"/>
      <c r="AF53" s="14"/>
      <c r="AG53" s="22"/>
      <c r="AH53" s="22"/>
      <c r="AI53" s="21"/>
      <c r="AK53" s="6"/>
      <c r="AR53" s="20"/>
    </row>
    <row r="54" spans="1:74" x14ac:dyDescent="0.2">
      <c r="AC54" s="14"/>
      <c r="AD54" s="14"/>
      <c r="AE54" s="14"/>
      <c r="AF54" s="14"/>
      <c r="AG54" s="22"/>
      <c r="AH54" s="22"/>
      <c r="AI54" s="21"/>
      <c r="AK54" s="7"/>
      <c r="AP54" s="20"/>
      <c r="AQ54" s="20"/>
    </row>
    <row r="55" spans="1:74" x14ac:dyDescent="0.2">
      <c r="AC55" s="14"/>
      <c r="AD55" s="14"/>
      <c r="AE55" s="14"/>
      <c r="AF55" s="14"/>
      <c r="AG55" s="22"/>
      <c r="AH55" s="22"/>
      <c r="AI55" s="21"/>
      <c r="AK55" s="6"/>
      <c r="AP55" s="20"/>
      <c r="AQ55" s="20"/>
    </row>
    <row r="56" spans="1:74" x14ac:dyDescent="0.2">
      <c r="AC56" s="14"/>
      <c r="AD56" s="14"/>
      <c r="AE56" s="14"/>
      <c r="AF56" s="14"/>
      <c r="AG56" s="19"/>
      <c r="AH56" s="19"/>
      <c r="AI56" s="18"/>
      <c r="AJ56" s="11"/>
      <c r="AK56" s="11"/>
      <c r="AO56" s="20"/>
      <c r="AP56" s="20"/>
      <c r="AQ56" s="20"/>
    </row>
    <row r="57" spans="1:74" x14ac:dyDescent="0.2">
      <c r="AC57" s="14"/>
      <c r="AD57" s="14"/>
      <c r="AE57" s="14"/>
      <c r="AF57" s="14"/>
      <c r="AG57" s="19"/>
      <c r="AH57" s="19"/>
      <c r="AI57" s="18"/>
      <c r="AK57" s="11"/>
      <c r="AP57" s="20"/>
      <c r="AQ57" s="20"/>
    </row>
    <row r="58" spans="1:74" x14ac:dyDescent="0.2">
      <c r="AC58" s="14"/>
      <c r="AD58" s="14"/>
      <c r="AE58" s="14"/>
      <c r="AF58" s="14"/>
      <c r="AG58" s="19"/>
      <c r="AH58" s="19"/>
      <c r="AI58" s="18"/>
    </row>
    <row r="59" spans="1:74" s="10" customFormat="1" ht="11.25" x14ac:dyDescent="0.2">
      <c r="A59" s="17"/>
      <c r="J59" s="7"/>
      <c r="K59" s="16"/>
      <c r="L59" s="7"/>
      <c r="M59" s="16"/>
      <c r="N59" s="7"/>
      <c r="O59" s="7"/>
      <c r="P59" s="16"/>
      <c r="Q59" s="16"/>
      <c r="R59" s="7"/>
      <c r="S59" s="7"/>
      <c r="T59" s="7"/>
      <c r="U59" s="7"/>
      <c r="V59" s="7"/>
      <c r="W59" s="7"/>
      <c r="X59" s="7"/>
      <c r="Y59" s="7"/>
      <c r="Z59" s="7"/>
      <c r="AA59" s="7"/>
      <c r="AB59" s="15"/>
      <c r="AC59" s="14"/>
      <c r="AD59" s="14"/>
      <c r="AE59" s="14"/>
      <c r="AF59" s="14"/>
      <c r="AG59" s="13"/>
      <c r="AH59" s="13"/>
      <c r="AI59" s="12"/>
      <c r="AJ59" s="11"/>
      <c r="AK59" s="11"/>
      <c r="AL59" s="11"/>
      <c r="AM59" s="11"/>
      <c r="AN59" s="11"/>
      <c r="AO59" s="11"/>
      <c r="AP59" s="6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76" spans="1:37" x14ac:dyDescent="0.2">
      <c r="A76" s="8"/>
      <c r="B76" s="7"/>
      <c r="C76" s="7"/>
      <c r="D76" s="6"/>
      <c r="E76" s="6"/>
      <c r="F76" s="6"/>
      <c r="G76" s="6"/>
      <c r="H76" s="6"/>
      <c r="I76" s="6"/>
      <c r="J76" s="6"/>
      <c r="K76" s="9"/>
      <c r="L76" s="6"/>
      <c r="M76" s="9"/>
      <c r="AB76" s="8"/>
      <c r="AC76" s="7"/>
      <c r="AD76" s="7"/>
      <c r="AE76" s="6"/>
      <c r="AF76" s="6"/>
      <c r="AG76" s="6"/>
      <c r="AH76" s="6"/>
      <c r="AI76" s="6"/>
      <c r="AJ76" s="6"/>
      <c r="AK76" s="6"/>
    </row>
    <row r="77" spans="1:37" s="2" customFormat="1" x14ac:dyDescent="0.2">
      <c r="A77" s="3"/>
      <c r="K77" s="4"/>
      <c r="M77" s="4"/>
      <c r="P77" s="4"/>
      <c r="Q77" s="4"/>
      <c r="AB77" s="3"/>
    </row>
  </sheetData>
  <mergeCells count="131">
    <mergeCell ref="B38:E38"/>
    <mergeCell ref="B39:E39"/>
    <mergeCell ref="AC39:AF39"/>
    <mergeCell ref="AC59:AF59"/>
    <mergeCell ref="AC53:AF53"/>
    <mergeCell ref="AC54:AF54"/>
    <mergeCell ref="AC55:AF55"/>
    <mergeCell ref="AC56:AF56"/>
    <mergeCell ref="AC57:AF57"/>
    <mergeCell ref="AC58:AF58"/>
    <mergeCell ref="B36:E36"/>
    <mergeCell ref="AC36:AF36"/>
    <mergeCell ref="AM36:AP36"/>
    <mergeCell ref="AW36:AZ36"/>
    <mergeCell ref="B37:E37"/>
    <mergeCell ref="AC37:AF37"/>
    <mergeCell ref="AM37:AP37"/>
    <mergeCell ref="AW37:AZ37"/>
    <mergeCell ref="AM39:AP39"/>
    <mergeCell ref="AW39:AZ39"/>
    <mergeCell ref="B40:E40"/>
    <mergeCell ref="AC40:AF40"/>
    <mergeCell ref="AM40:AP40"/>
    <mergeCell ref="AW40:AZ40"/>
    <mergeCell ref="B33:E33"/>
    <mergeCell ref="B34:E34"/>
    <mergeCell ref="AC34:AF34"/>
    <mergeCell ref="AM34:AP34"/>
    <mergeCell ref="AW34:AZ34"/>
    <mergeCell ref="B35:E35"/>
    <mergeCell ref="AC35:AF35"/>
    <mergeCell ref="AM35:AP35"/>
    <mergeCell ref="AW35:AZ35"/>
    <mergeCell ref="B28:E28"/>
    <mergeCell ref="B29:E29"/>
    <mergeCell ref="AC29:AF29"/>
    <mergeCell ref="AM29:AP29"/>
    <mergeCell ref="AW29:AZ29"/>
    <mergeCell ref="B30:E30"/>
    <mergeCell ref="AC30:AF30"/>
    <mergeCell ref="AM30:AP30"/>
    <mergeCell ref="AW30:AZ30"/>
    <mergeCell ref="B31:E31"/>
    <mergeCell ref="AC31:AF31"/>
    <mergeCell ref="AM31:AP31"/>
    <mergeCell ref="AW31:AZ31"/>
    <mergeCell ref="B32:E32"/>
    <mergeCell ref="AC32:AF32"/>
    <mergeCell ref="AM32:AP32"/>
    <mergeCell ref="AW32:AZ32"/>
    <mergeCell ref="B23:E23"/>
    <mergeCell ref="AC23:AF23"/>
    <mergeCell ref="AM23:AP23"/>
    <mergeCell ref="AW23:AZ23"/>
    <mergeCell ref="B24:E24"/>
    <mergeCell ref="B25:E25"/>
    <mergeCell ref="AC25:AF25"/>
    <mergeCell ref="AM25:AP25"/>
    <mergeCell ref="AW25:AZ25"/>
    <mergeCell ref="B26:E26"/>
    <mergeCell ref="AC26:AF26"/>
    <mergeCell ref="AM26:AP26"/>
    <mergeCell ref="AW26:AZ26"/>
    <mergeCell ref="B27:E27"/>
    <mergeCell ref="AC27:AF27"/>
    <mergeCell ref="AM27:AP27"/>
    <mergeCell ref="AW27:AZ27"/>
    <mergeCell ref="B19:E19"/>
    <mergeCell ref="AC19:AF19"/>
    <mergeCell ref="AM19:AP19"/>
    <mergeCell ref="AW19:AZ19"/>
    <mergeCell ref="B20:E20"/>
    <mergeCell ref="AC20:AF20"/>
    <mergeCell ref="AM20:AP20"/>
    <mergeCell ref="AW20:AZ20"/>
    <mergeCell ref="B21:E21"/>
    <mergeCell ref="AC21:AF21"/>
    <mergeCell ref="AM21:AP21"/>
    <mergeCell ref="AW21:AZ21"/>
    <mergeCell ref="B22:E22"/>
    <mergeCell ref="AC22:AF22"/>
    <mergeCell ref="AM22:AP22"/>
    <mergeCell ref="AW22:AZ22"/>
    <mergeCell ref="B16:E16"/>
    <mergeCell ref="B17:E17"/>
    <mergeCell ref="AC17:AF17"/>
    <mergeCell ref="AM17:AP17"/>
    <mergeCell ref="AW17:AZ17"/>
    <mergeCell ref="B18:E18"/>
    <mergeCell ref="AC18:AF18"/>
    <mergeCell ref="AM18:AP18"/>
    <mergeCell ref="AW18:AZ18"/>
    <mergeCell ref="BA10:BC10"/>
    <mergeCell ref="G11:H11"/>
    <mergeCell ref="AH11:AI11"/>
    <mergeCell ref="AR11:AS11"/>
    <mergeCell ref="BA11:BC11"/>
    <mergeCell ref="B12:E12"/>
    <mergeCell ref="AC12:AF12"/>
    <mergeCell ref="AM12:AP12"/>
    <mergeCell ref="AW12:AZ12"/>
    <mergeCell ref="B13:E13"/>
    <mergeCell ref="B14:E14"/>
    <mergeCell ref="B15:E15"/>
    <mergeCell ref="AC15:AF15"/>
    <mergeCell ref="AM15:AP15"/>
    <mergeCell ref="AW15:AZ15"/>
    <mergeCell ref="A3:I3"/>
    <mergeCell ref="AB3:AJ3"/>
    <mergeCell ref="AL3:AT3"/>
    <mergeCell ref="AV3:BD3"/>
    <mergeCell ref="B4:C4"/>
    <mergeCell ref="AC4:AD4"/>
    <mergeCell ref="AM4:AN4"/>
    <mergeCell ref="AW4:AX4"/>
    <mergeCell ref="B5:C5"/>
    <mergeCell ref="AC5:AD5"/>
    <mergeCell ref="AM5:AN5"/>
    <mergeCell ref="AW5:AX5"/>
    <mergeCell ref="B7:C7"/>
    <mergeCell ref="AC7:AD7"/>
    <mergeCell ref="AM7:AN7"/>
    <mergeCell ref="AW7:AX7"/>
    <mergeCell ref="A1:I1"/>
    <mergeCell ref="AB1:AJ1"/>
    <mergeCell ref="AL1:AT1"/>
    <mergeCell ref="AV1:BD1"/>
    <mergeCell ref="A2:I2"/>
    <mergeCell ref="AB2:AJ2"/>
    <mergeCell ref="AL2:AT2"/>
    <mergeCell ref="AV2:B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2013-05-23T16:51:02Z</dcterms:created>
  <dcterms:modified xsi:type="dcterms:W3CDTF">2013-05-23T16:51:06Z</dcterms:modified>
</cp:coreProperties>
</file>