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Щ.з.16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12" i="1"/>
  <c r="G12" i="1"/>
  <c r="F13" i="1"/>
  <c r="I19" i="1"/>
  <c r="A20" i="1"/>
  <c r="I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I21" i="1"/>
  <c r="I22" i="1"/>
  <c r="H24" i="1"/>
  <c r="H23" i="1" s="1"/>
  <c r="H25" i="1"/>
  <c r="I25" i="1"/>
  <c r="I26" i="1"/>
  <c r="I27" i="1"/>
  <c r="I28" i="1"/>
  <c r="I29" i="1"/>
  <c r="H30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H44" i="1"/>
  <c r="I44" i="1"/>
  <c r="I23" i="1" l="1"/>
  <c r="I17" i="1" s="1"/>
  <c r="H17" i="1"/>
  <c r="I24" i="1"/>
  <c r="H12" i="1" l="1"/>
  <c r="F8" i="1"/>
</calcChain>
</file>

<file path=xl/sharedStrings.xml><?xml version="1.0" encoding="utf-8"?>
<sst xmlns="http://schemas.openxmlformats.org/spreadsheetml/2006/main" count="53" uniqueCount="50">
  <si>
    <t>Тел. 40-55-80,73-01-64</t>
  </si>
  <si>
    <t>Адрес: 300001, г.Тула, ул.Марата, д.35-а, офис 1</t>
  </si>
  <si>
    <t>Управляющая компания ООО"Внешстрой-Коммунсервис"</t>
  </si>
  <si>
    <t>услуги управляющей компании</t>
  </si>
  <si>
    <t>услуги ИВЦ</t>
  </si>
  <si>
    <t>страхование объектов ОПО</t>
  </si>
  <si>
    <t>трубопечные работы (проверка дымохода котельной)</t>
  </si>
  <si>
    <t>проверка тех.состояния котлов,работающих на газе.дог.400</t>
  </si>
  <si>
    <t>поверка СИ т/сч.:тягомеры,напоромеры,тягонапоромеры мембр.</t>
  </si>
  <si>
    <t>обязательное обучение персонала</t>
  </si>
  <si>
    <t>з/плата с налогами оператора котельной</t>
  </si>
  <si>
    <t>в т.ч.: 2) обслуживание котельной</t>
  </si>
  <si>
    <t>услуги автовышки</t>
  </si>
  <si>
    <t>т.о. газового хозяйства ВДГО</t>
  </si>
  <si>
    <t>согласование плана предотвращения аварий</t>
  </si>
  <si>
    <t>ремонт кровли</t>
  </si>
  <si>
    <t>проезд до объектов</t>
  </si>
  <si>
    <t>проверка дымоходов на газифицированных объектах</t>
  </si>
  <si>
    <t>пров.и оч.вентканалов на газифицир.объектах</t>
  </si>
  <si>
    <t>очистка крыши от снега и сосулек</t>
  </si>
  <si>
    <t>Подготовка кадров</t>
  </si>
  <si>
    <t>использование коллектора сточных вод</t>
  </si>
  <si>
    <t xml:space="preserve">израсходовано материалов, спец.одежды </t>
  </si>
  <si>
    <t>з/плата (с налогами)  документоведа</t>
  </si>
  <si>
    <t>з/плата (с налогами)  мастеров, рабочих</t>
  </si>
  <si>
    <t>з/плата (с налогами) дворника</t>
  </si>
  <si>
    <t>вывоз мусора</t>
  </si>
  <si>
    <t>бланки паспортного стола</t>
  </si>
  <si>
    <t>аварийное обслуживание</t>
  </si>
  <si>
    <t>в т.ч.: 1) содержание жилья</t>
  </si>
  <si>
    <t>Содержание жилого дома - всего</t>
  </si>
  <si>
    <t>Доходы от договоров,заключ.со стор.организациями</t>
  </si>
  <si>
    <t>Отопление</t>
  </si>
  <si>
    <t>Электроэнергия</t>
  </si>
  <si>
    <t>Канализация, холодная вода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</si>
  <si>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</si>
  <si>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</si>
  <si>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</si>
  <si>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</si>
  <si>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</si>
  <si>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</si>
  <si>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дома</t>
  </si>
  <si>
    <t>руб.</t>
  </si>
  <si>
    <t>Израсходовано</t>
  </si>
  <si>
    <t>в т.ч.получено от сторонних 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</si>
  <si>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</si>
  <si>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</si>
  <si>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</t>
    </r>
    <r>
      <rPr>
        <b/>
        <sz val="9"/>
        <rFont val="Arial Cyr"/>
        <charset val="204"/>
      </rPr>
      <t>г.Тула, ул. Щегловская засека, 16</t>
    </r>
  </si>
  <si>
    <t>управляющей компании ООО "Внешстрой-Коммунсервис" о выполнении условий договора</t>
  </si>
  <si>
    <t xml:space="preserve">ОТЧЕТ за 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</si>
</sst>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vertAlign val="superscript"/>
      <sz val="7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/>
    <xf numFmtId="2" fontId="6" fillId="0" borderId="0" xfId="0" applyNumberFormat="1" applyFont="1" applyBorder="1"/>
    <xf numFmtId="0" fontId="7" fillId="0" borderId="0" xfId="0" applyFont="1"/>
    <xf numFmtId="0" fontId="0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Border="1" applyAlignment="1">
      <alignment horizontal="left" wrapText="1"/>
    </xf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2" fontId="1" fillId="0" borderId="13" xfId="0" applyNumberFormat="1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2" fontId="1" fillId="0" borderId="17" xfId="0" applyNumberFormat="1" applyFont="1" applyBorder="1"/>
    <xf numFmtId="2" fontId="5" fillId="0" borderId="18" xfId="0" applyNumberFormat="1" applyFont="1" applyBorder="1"/>
    <xf numFmtId="2" fontId="5" fillId="0" borderId="19" xfId="0" applyNumberFormat="1" applyFont="1" applyBorder="1"/>
    <xf numFmtId="0" fontId="1" fillId="0" borderId="19" xfId="0" applyFont="1" applyBorder="1"/>
    <xf numFmtId="2" fontId="1" fillId="0" borderId="19" xfId="0" applyNumberFormat="1" applyFont="1" applyBorder="1"/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2" fontId="4" fillId="0" borderId="0" xfId="0" applyNumberFormat="1" applyFont="1" applyAlignment="1"/>
    <xf numFmtId="0" fontId="1" fillId="0" borderId="8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2" fontId="5" fillId="0" borderId="24" xfId="0" applyNumberFormat="1" applyFont="1" applyBorder="1" applyAlignment="1"/>
    <xf numFmtId="2" fontId="5" fillId="2" borderId="25" xfId="0" applyNumberFormat="1" applyFont="1" applyFill="1" applyBorder="1" applyAlignment="1"/>
    <xf numFmtId="2" fontId="5" fillId="2" borderId="25" xfId="0" applyNumberFormat="1" applyFont="1" applyFill="1" applyBorder="1"/>
    <xf numFmtId="0" fontId="5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2" fontId="5" fillId="3" borderId="1" xfId="0" applyNumberFormat="1" applyFont="1" applyFill="1" applyBorder="1" applyAlignment="1"/>
    <xf numFmtId="2" fontId="5" fillId="3" borderId="2" xfId="0" applyNumberFormat="1" applyFont="1" applyFill="1" applyBorder="1" applyAlignment="1"/>
    <xf numFmtId="2" fontId="5" fillId="4" borderId="2" xfId="0" applyNumberFormat="1" applyFont="1" applyFill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5" fillId="3" borderId="19" xfId="0" applyNumberFormat="1" applyFont="1" applyFill="1" applyBorder="1"/>
    <xf numFmtId="2" fontId="5" fillId="4" borderId="19" xfId="0" applyNumberFormat="1" applyFont="1" applyFill="1" applyBorder="1"/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2" fontId="5" fillId="0" borderId="7" xfId="0" applyNumberFormat="1" applyFont="1" applyBorder="1"/>
    <xf numFmtId="2" fontId="5" fillId="3" borderId="13" xfId="0" applyNumberFormat="1" applyFont="1" applyFill="1" applyBorder="1"/>
    <xf numFmtId="2" fontId="5" fillId="4" borderId="13" xfId="0" applyNumberFormat="1" applyFont="1" applyFill="1" applyBorder="1"/>
    <xf numFmtId="0" fontId="5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5" fillId="0" borderId="17" xfId="0" applyNumberFormat="1" applyFont="1" applyBorder="1"/>
    <xf numFmtId="2" fontId="6" fillId="0" borderId="8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/>
    <xf numFmtId="0" fontId="0" fillId="0" borderId="0" xfId="0" applyAlignment="1"/>
    <xf numFmtId="0" fontId="1" fillId="0" borderId="0" xfId="0" applyFont="1" applyAlignment="1">
      <alignment horizontal="left"/>
    </xf>
    <xf numFmtId="2" fontId="5" fillId="0" borderId="10" xfId="0" applyNumberFormat="1" applyFont="1" applyBorder="1" applyAlignment="1"/>
    <xf numFmtId="0" fontId="1" fillId="0" borderId="10" xfId="0" applyFont="1" applyBorder="1"/>
    <xf numFmtId="0" fontId="6" fillId="0" borderId="10" xfId="0" applyFont="1" applyBorder="1" applyAlignment="1"/>
    <xf numFmtId="0" fontId="5" fillId="0" borderId="10" xfId="0" applyFont="1" applyBorder="1" applyAlignment="1">
      <alignment horizontal="left"/>
    </xf>
    <xf numFmtId="2" fontId="5" fillId="0" borderId="0" xfId="0" applyNumberFormat="1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2" fontId="5" fillId="0" borderId="15" xfId="0" applyNumberFormat="1" applyFont="1" applyBorder="1" applyAlignment="1"/>
    <xf numFmtId="0" fontId="1" fillId="0" borderId="15" xfId="0" applyFont="1" applyBorder="1"/>
    <xf numFmtId="0" fontId="6" fillId="0" borderId="15" xfId="0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G18" sqref="G18"/>
    </sheetView>
  </sheetViews>
  <sheetFormatPr defaultRowHeight="12" x14ac:dyDescent="0.2"/>
  <cols>
    <col min="1" max="1" width="3.28515625" style="2" customWidth="1"/>
    <col min="2" max="2" width="12.7109375" style="1" customWidth="1"/>
    <col min="3" max="4" width="9.140625" style="1"/>
    <col min="5" max="5" width="12.5703125" style="1" customWidth="1"/>
    <col min="6" max="6" width="12.28515625" style="1" customWidth="1"/>
    <col min="7" max="16384" width="9.140625" style="1"/>
  </cols>
  <sheetData>
    <row r="1" spans="1:11" ht="21.75" customHeight="1" x14ac:dyDescent="0.2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5"/>
      <c r="K1" s="115"/>
    </row>
    <row r="2" spans="1:11" ht="21" customHeight="1" x14ac:dyDescent="0.2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24"/>
      <c r="K2" s="24"/>
    </row>
    <row r="3" spans="1:11" ht="22.5" customHeight="1" x14ac:dyDescent="0.2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24"/>
      <c r="K3" s="24"/>
    </row>
    <row r="4" spans="1:11" x14ac:dyDescent="0.2">
      <c r="B4" s="2"/>
      <c r="C4" s="2"/>
      <c r="D4" s="2"/>
      <c r="E4" s="2"/>
      <c r="F4" s="2"/>
      <c r="G4" s="2"/>
      <c r="H4" s="2"/>
      <c r="I4" s="2"/>
      <c r="J4" s="24"/>
      <c r="K4" s="24"/>
    </row>
    <row r="5" spans="1:11" ht="18" customHeight="1" x14ac:dyDescent="0.2">
      <c r="B5" s="107" t="s">
        <v>46</v>
      </c>
      <c r="C5" s="107"/>
      <c r="D5" s="106"/>
      <c r="E5" s="105"/>
      <c r="F5" s="104">
        <f>SUM(F13:F17)</f>
        <v>811604.26</v>
      </c>
      <c r="G5" s="1" t="s">
        <v>42</v>
      </c>
    </row>
    <row r="6" spans="1:11" ht="21" customHeight="1" x14ac:dyDescent="0.2">
      <c r="B6" s="87" t="s">
        <v>45</v>
      </c>
      <c r="C6" s="87"/>
      <c r="D6" s="113"/>
      <c r="E6" s="112"/>
      <c r="F6" s="111">
        <f>SUM(G13:G17)</f>
        <v>791048.24</v>
      </c>
      <c r="G6" s="1" t="s">
        <v>42</v>
      </c>
    </row>
    <row r="7" spans="1:11" x14ac:dyDescent="0.2">
      <c r="B7" s="103" t="s">
        <v>44</v>
      </c>
      <c r="C7" s="110"/>
      <c r="D7" s="109"/>
      <c r="F7" s="108">
        <v>4800</v>
      </c>
      <c r="G7" s="1" t="s">
        <v>42</v>
      </c>
    </row>
    <row r="8" spans="1:11" ht="20.25" customHeight="1" x14ac:dyDescent="0.2">
      <c r="B8" s="107" t="s">
        <v>43</v>
      </c>
      <c r="C8" s="107"/>
      <c r="D8" s="106"/>
      <c r="E8" s="105"/>
      <c r="F8" s="104">
        <f>SUM(H13:H17)</f>
        <v>1045691.7300000001</v>
      </c>
      <c r="G8" s="1" t="s">
        <v>42</v>
      </c>
    </row>
    <row r="9" spans="1:11" ht="15" x14ac:dyDescent="0.25">
      <c r="B9" s="103"/>
      <c r="C9" s="102"/>
      <c r="D9" s="102"/>
      <c r="E9" s="102"/>
      <c r="F9" s="101"/>
    </row>
    <row r="10" spans="1:11" ht="15.75" thickBot="1" x14ac:dyDescent="0.3">
      <c r="B10" s="100" t="s">
        <v>41</v>
      </c>
      <c r="C10" s="99">
        <v>1647</v>
      </c>
    </row>
    <row r="11" spans="1:11" ht="27.75" thickBot="1" x14ac:dyDescent="0.25">
      <c r="A11" s="98"/>
      <c r="B11" s="97" t="s">
        <v>40</v>
      </c>
      <c r="C11" s="97"/>
      <c r="D11" s="97"/>
      <c r="E11" s="97"/>
      <c r="F11" s="96" t="s">
        <v>39</v>
      </c>
      <c r="G11" s="96" t="s">
        <v>38</v>
      </c>
      <c r="H11" s="96" t="s">
        <v>37</v>
      </c>
      <c r="I11" s="95" t="s">
        <v>36</v>
      </c>
    </row>
    <row r="12" spans="1:11" x14ac:dyDescent="0.2">
      <c r="A12" s="94"/>
      <c r="B12" s="93" t="s">
        <v>35</v>
      </c>
      <c r="C12" s="93"/>
      <c r="D12" s="93"/>
      <c r="E12" s="93"/>
      <c r="F12" s="92">
        <f>SUM(F13:F17)</f>
        <v>811604.26</v>
      </c>
      <c r="G12" s="91">
        <f>SUM(G13:G17)</f>
        <v>791048.24</v>
      </c>
      <c r="H12" s="90">
        <f>SUM(H13:H17)</f>
        <v>1045691.7300000001</v>
      </c>
      <c r="I12" s="89"/>
    </row>
    <row r="13" spans="1:11" x14ac:dyDescent="0.2">
      <c r="A13" s="85"/>
      <c r="B13" s="84" t="s">
        <v>34</v>
      </c>
      <c r="C13" s="84"/>
      <c r="D13" s="84"/>
      <c r="E13" s="84"/>
      <c r="F13" s="83">
        <f>40453.33+101826.81</f>
        <v>142280.14000000001</v>
      </c>
      <c r="G13" s="83">
        <v>141309.29</v>
      </c>
      <c r="H13" s="82">
        <v>142778.72</v>
      </c>
      <c r="I13" s="81"/>
    </row>
    <row r="14" spans="1:11" x14ac:dyDescent="0.2">
      <c r="A14" s="85"/>
      <c r="B14" s="88" t="s">
        <v>33</v>
      </c>
      <c r="C14" s="87"/>
      <c r="D14" s="87"/>
      <c r="E14" s="86"/>
      <c r="F14" s="83">
        <v>226643.43</v>
      </c>
      <c r="G14" s="83">
        <v>228476.42</v>
      </c>
      <c r="H14" s="82">
        <v>229751.89</v>
      </c>
      <c r="I14" s="81"/>
    </row>
    <row r="15" spans="1:11" x14ac:dyDescent="0.2">
      <c r="A15" s="85"/>
      <c r="B15" s="84" t="s">
        <v>32</v>
      </c>
      <c r="C15" s="84"/>
      <c r="D15" s="84"/>
      <c r="E15" s="84"/>
      <c r="F15" s="83">
        <v>142267.89000000001</v>
      </c>
      <c r="G15" s="83">
        <v>128805.13</v>
      </c>
      <c r="H15" s="82">
        <v>218178.95</v>
      </c>
      <c r="I15" s="81"/>
    </row>
    <row r="16" spans="1:11" x14ac:dyDescent="0.2">
      <c r="A16" s="80"/>
      <c r="B16" s="79" t="s">
        <v>31</v>
      </c>
      <c r="C16" s="78"/>
      <c r="D16" s="78"/>
      <c r="E16" s="77"/>
      <c r="F16" s="76"/>
      <c r="G16" s="76">
        <v>4800</v>
      </c>
      <c r="H16" s="75">
        <v>48</v>
      </c>
      <c r="I16" s="49"/>
    </row>
    <row r="17" spans="1:10" ht="12.75" thickBot="1" x14ac:dyDescent="0.25">
      <c r="A17" s="74"/>
      <c r="B17" s="73" t="s">
        <v>30</v>
      </c>
      <c r="C17" s="72"/>
      <c r="D17" s="72"/>
      <c r="E17" s="71"/>
      <c r="F17" s="70">
        <v>300412.79999999999</v>
      </c>
      <c r="G17" s="70">
        <v>287657.40000000002</v>
      </c>
      <c r="H17" s="69">
        <f>SUM(H19:H44)</f>
        <v>454934.17000000004</v>
      </c>
      <c r="I17" s="68">
        <f>SUM(I19:I44)</f>
        <v>23.029999999999998</v>
      </c>
    </row>
    <row r="18" spans="1:10" x14ac:dyDescent="0.2">
      <c r="A18" s="67"/>
      <c r="B18" s="66" t="s">
        <v>29</v>
      </c>
      <c r="C18" s="65"/>
      <c r="D18" s="65"/>
      <c r="E18" s="64"/>
      <c r="F18" s="63"/>
      <c r="G18" s="63"/>
      <c r="H18" s="62"/>
      <c r="I18" s="61"/>
    </row>
    <row r="19" spans="1:10" x14ac:dyDescent="0.2">
      <c r="A19" s="60">
        <v>1</v>
      </c>
      <c r="B19" s="59" t="s">
        <v>28</v>
      </c>
      <c r="C19" s="59"/>
      <c r="D19" s="59"/>
      <c r="E19" s="59"/>
      <c r="F19" s="38"/>
      <c r="G19" s="38"/>
      <c r="H19" s="37">
        <v>0</v>
      </c>
      <c r="I19" s="48">
        <f>ROUND((H19/C10/12),2)</f>
        <v>0</v>
      </c>
    </row>
    <row r="20" spans="1:10" x14ac:dyDescent="0.2">
      <c r="A20" s="42">
        <f>A19+1</f>
        <v>2</v>
      </c>
      <c r="B20" s="47" t="s">
        <v>27</v>
      </c>
      <c r="C20" s="46"/>
      <c r="D20" s="46"/>
      <c r="E20" s="45"/>
      <c r="F20" s="43"/>
      <c r="G20" s="44"/>
      <c r="H20" s="43">
        <v>137</v>
      </c>
      <c r="I20" s="48">
        <f>ROUND((H20/C10/12),2)</f>
        <v>0.01</v>
      </c>
    </row>
    <row r="21" spans="1:10" x14ac:dyDescent="0.2">
      <c r="A21" s="42">
        <f>A20+1</f>
        <v>3</v>
      </c>
      <c r="B21" s="47" t="s">
        <v>26</v>
      </c>
      <c r="C21" s="46"/>
      <c r="D21" s="46"/>
      <c r="E21" s="45"/>
      <c r="F21" s="43"/>
      <c r="G21" s="44"/>
      <c r="H21" s="43">
        <v>31007.94</v>
      </c>
      <c r="I21" s="48">
        <f>ROUND((H21/C10/12),2)</f>
        <v>1.57</v>
      </c>
      <c r="J21" s="58"/>
    </row>
    <row r="22" spans="1:10" x14ac:dyDescent="0.2">
      <c r="A22" s="42">
        <f>A21+1</f>
        <v>4</v>
      </c>
      <c r="B22" s="47" t="s">
        <v>25</v>
      </c>
      <c r="C22" s="46"/>
      <c r="D22" s="46"/>
      <c r="E22" s="45"/>
      <c r="F22" s="43"/>
      <c r="G22" s="44"/>
      <c r="H22" s="43">
        <v>51045.599999999999</v>
      </c>
      <c r="I22" s="48">
        <f>ROUND((H22/C10/12),2)</f>
        <v>2.58</v>
      </c>
    </row>
    <row r="23" spans="1:10" x14ac:dyDescent="0.2">
      <c r="A23" s="42">
        <f>A22+1</f>
        <v>5</v>
      </c>
      <c r="B23" s="47" t="s">
        <v>24</v>
      </c>
      <c r="C23" s="46"/>
      <c r="D23" s="46"/>
      <c r="E23" s="45"/>
      <c r="F23" s="44"/>
      <c r="G23" s="44"/>
      <c r="H23" s="43">
        <f>ROUND((C10*30.11),2)-H24</f>
        <v>46741.86</v>
      </c>
      <c r="I23" s="48">
        <f>ROUND((H23/C10/12),2)</f>
        <v>2.37</v>
      </c>
    </row>
    <row r="24" spans="1:10" x14ac:dyDescent="0.2">
      <c r="A24" s="42">
        <f>A23+1</f>
        <v>6</v>
      </c>
      <c r="B24" s="47" t="s">
        <v>23</v>
      </c>
      <c r="C24" s="46"/>
      <c r="D24" s="46"/>
      <c r="E24" s="45"/>
      <c r="F24" s="44"/>
      <c r="G24" s="44"/>
      <c r="H24" s="43">
        <f>ROUND((C10*1.73),2)</f>
        <v>2849.31</v>
      </c>
      <c r="I24" s="48">
        <f>ROUND((H24/C10/12),2)</f>
        <v>0.14000000000000001</v>
      </c>
    </row>
    <row r="25" spans="1:10" x14ac:dyDescent="0.2">
      <c r="A25" s="42">
        <f>A24+1</f>
        <v>7</v>
      </c>
      <c r="B25" s="47" t="s">
        <v>22</v>
      </c>
      <c r="C25" s="46"/>
      <c r="D25" s="46"/>
      <c r="E25" s="45"/>
      <c r="F25" s="44"/>
      <c r="G25" s="44"/>
      <c r="H25" s="43">
        <f>16125.47+403.01</f>
        <v>16528.48</v>
      </c>
      <c r="I25" s="48">
        <f>ROUND((H25/C10/12),2)</f>
        <v>0.84</v>
      </c>
    </row>
    <row r="26" spans="1:10" x14ac:dyDescent="0.2">
      <c r="A26" s="42">
        <f>A25+1</f>
        <v>8</v>
      </c>
      <c r="B26" s="47" t="s">
        <v>21</v>
      </c>
      <c r="C26" s="46"/>
      <c r="D26" s="46"/>
      <c r="E26" s="45"/>
      <c r="F26" s="43"/>
      <c r="G26" s="44"/>
      <c r="H26" s="43">
        <v>12728.01</v>
      </c>
      <c r="I26" s="48">
        <f>ROUND((H26/C10/12),2)</f>
        <v>0.64</v>
      </c>
    </row>
    <row r="27" spans="1:10" x14ac:dyDescent="0.2">
      <c r="A27" s="42">
        <f>A26+1</f>
        <v>9</v>
      </c>
      <c r="B27" s="47" t="s">
        <v>20</v>
      </c>
      <c r="C27" s="46"/>
      <c r="D27" s="46"/>
      <c r="E27" s="45"/>
      <c r="F27" s="43"/>
      <c r="G27" s="44"/>
      <c r="H27" s="43">
        <v>91.77</v>
      </c>
      <c r="I27" s="48">
        <f>ROUND((H27/C10/12),2)</f>
        <v>0</v>
      </c>
    </row>
    <row r="28" spans="1:10" x14ac:dyDescent="0.2">
      <c r="A28" s="42">
        <f>A27+1</f>
        <v>10</v>
      </c>
      <c r="B28" s="47" t="s">
        <v>19</v>
      </c>
      <c r="C28" s="46"/>
      <c r="D28" s="46"/>
      <c r="E28" s="45"/>
      <c r="F28" s="43"/>
      <c r="G28" s="44"/>
      <c r="H28" s="43">
        <v>3600</v>
      </c>
      <c r="I28" s="48">
        <f>ROUND((H28/C10/12),2)</f>
        <v>0.18</v>
      </c>
    </row>
    <row r="29" spans="1:10" x14ac:dyDescent="0.2">
      <c r="A29" s="42">
        <f>A28+1</f>
        <v>11</v>
      </c>
      <c r="B29" s="47" t="s">
        <v>18</v>
      </c>
      <c r="C29" s="46"/>
      <c r="D29" s="46"/>
      <c r="E29" s="45"/>
      <c r="F29" s="43"/>
      <c r="G29" s="44"/>
      <c r="H29" s="43">
        <v>1948.32</v>
      </c>
      <c r="I29" s="48">
        <f>ROUND((H29/C10/12),2)</f>
        <v>0.1</v>
      </c>
    </row>
    <row r="30" spans="1:10" x14ac:dyDescent="0.2">
      <c r="A30" s="42">
        <f>A29+1</f>
        <v>12</v>
      </c>
      <c r="B30" s="57" t="s">
        <v>17</v>
      </c>
      <c r="C30" s="57"/>
      <c r="D30" s="57"/>
      <c r="E30" s="57"/>
      <c r="F30" s="43"/>
      <c r="G30" s="44"/>
      <c r="H30" s="43">
        <f>2833.92+1416.96</f>
        <v>4250.88</v>
      </c>
      <c r="I30" s="48">
        <f>ROUND((H30/C10/12),2)</f>
        <v>0.22</v>
      </c>
    </row>
    <row r="31" spans="1:10" x14ac:dyDescent="0.2">
      <c r="A31" s="42">
        <f>A30+1</f>
        <v>13</v>
      </c>
      <c r="B31" s="47" t="s">
        <v>16</v>
      </c>
      <c r="C31" s="46"/>
      <c r="D31" s="46"/>
      <c r="E31" s="45"/>
      <c r="F31" s="43"/>
      <c r="G31" s="44"/>
      <c r="H31" s="43">
        <v>512.87</v>
      </c>
      <c r="I31" s="48">
        <f>ROUND((H31/C10/12),2)</f>
        <v>0.03</v>
      </c>
    </row>
    <row r="32" spans="1:10" x14ac:dyDescent="0.2">
      <c r="A32" s="42">
        <f>A31+1</f>
        <v>14</v>
      </c>
      <c r="B32" s="47" t="s">
        <v>15</v>
      </c>
      <c r="C32" s="46"/>
      <c r="D32" s="46"/>
      <c r="E32" s="45"/>
      <c r="F32" s="43"/>
      <c r="G32" s="44"/>
      <c r="H32" s="43">
        <v>15545</v>
      </c>
      <c r="I32" s="48">
        <f>ROUND((H32/C10/12),2)</f>
        <v>0.79</v>
      </c>
    </row>
    <row r="33" spans="1:9" x14ac:dyDescent="0.2">
      <c r="A33" s="42">
        <f>A32+1</f>
        <v>15</v>
      </c>
      <c r="B33" s="47" t="s">
        <v>14</v>
      </c>
      <c r="C33" s="46"/>
      <c r="D33" s="46"/>
      <c r="E33" s="45"/>
      <c r="F33" s="43"/>
      <c r="G33" s="44"/>
      <c r="H33" s="43">
        <v>1627.79</v>
      </c>
      <c r="I33" s="48">
        <f>ROUND((H33/C10/12),2)</f>
        <v>0.08</v>
      </c>
    </row>
    <row r="34" spans="1:9" x14ac:dyDescent="0.2">
      <c r="A34" s="42">
        <f>A33+1</f>
        <v>16</v>
      </c>
      <c r="B34" s="47" t="s">
        <v>13</v>
      </c>
      <c r="C34" s="46"/>
      <c r="D34" s="46"/>
      <c r="E34" s="45"/>
      <c r="F34" s="43"/>
      <c r="G34" s="44"/>
      <c r="H34" s="43">
        <v>16854.240000000002</v>
      </c>
      <c r="I34" s="48">
        <f>ROUND((H34/C10/12),2)</f>
        <v>0.85</v>
      </c>
    </row>
    <row r="35" spans="1:9" x14ac:dyDescent="0.2">
      <c r="A35" s="42">
        <f>A34+1</f>
        <v>17</v>
      </c>
      <c r="B35" s="47" t="s">
        <v>12</v>
      </c>
      <c r="C35" s="46"/>
      <c r="D35" s="46"/>
      <c r="E35" s="45"/>
      <c r="F35" s="43"/>
      <c r="G35" s="44"/>
      <c r="H35" s="43">
        <v>500</v>
      </c>
      <c r="I35" s="48">
        <f>ROUND((H35/C10/12),2)</f>
        <v>0.03</v>
      </c>
    </row>
    <row r="36" spans="1:9" x14ac:dyDescent="0.2">
      <c r="A36" s="56"/>
      <c r="B36" s="55" t="s">
        <v>11</v>
      </c>
      <c r="C36" s="28"/>
      <c r="D36" s="54"/>
      <c r="E36" s="53"/>
      <c r="F36" s="52"/>
      <c r="G36" s="51"/>
      <c r="H36" s="50"/>
      <c r="I36" s="49"/>
    </row>
    <row r="37" spans="1:9" x14ac:dyDescent="0.2">
      <c r="A37" s="42">
        <f>A35+1</f>
        <v>18</v>
      </c>
      <c r="B37" s="47" t="s">
        <v>10</v>
      </c>
      <c r="C37" s="46"/>
      <c r="D37" s="46"/>
      <c r="E37" s="45"/>
      <c r="F37" s="44"/>
      <c r="G37" s="44"/>
      <c r="H37" s="43">
        <v>119717.5</v>
      </c>
      <c r="I37" s="36">
        <f>ROUND((H37/C10/12),2)</f>
        <v>6.06</v>
      </c>
    </row>
    <row r="38" spans="1:9" x14ac:dyDescent="0.2">
      <c r="A38" s="42">
        <f>A37+1</f>
        <v>19</v>
      </c>
      <c r="B38" s="47" t="s">
        <v>9</v>
      </c>
      <c r="C38" s="46"/>
      <c r="D38" s="46"/>
      <c r="E38" s="45"/>
      <c r="F38" s="43"/>
      <c r="G38" s="44"/>
      <c r="H38" s="43">
        <v>1860</v>
      </c>
      <c r="I38" s="48">
        <f>ROUND((H38/C10/12),2)</f>
        <v>0.09</v>
      </c>
    </row>
    <row r="39" spans="1:9" x14ac:dyDescent="0.2">
      <c r="A39" s="42">
        <f>A38+1</f>
        <v>20</v>
      </c>
      <c r="B39" s="47" t="s">
        <v>8</v>
      </c>
      <c r="C39" s="46"/>
      <c r="D39" s="46"/>
      <c r="E39" s="45"/>
      <c r="F39" s="43"/>
      <c r="G39" s="44"/>
      <c r="H39" s="43">
        <v>4255.57</v>
      </c>
      <c r="I39" s="48">
        <f>ROUND((H39/C10/12),2)</f>
        <v>0.22</v>
      </c>
    </row>
    <row r="40" spans="1:9" x14ac:dyDescent="0.2">
      <c r="A40" s="42">
        <f>A39+1</f>
        <v>21</v>
      </c>
      <c r="B40" s="47" t="s">
        <v>7</v>
      </c>
      <c r="C40" s="46"/>
      <c r="D40" s="46"/>
      <c r="E40" s="45"/>
      <c r="F40" s="43"/>
      <c r="G40" s="44"/>
      <c r="H40" s="43">
        <v>33545.879999999997</v>
      </c>
      <c r="I40" s="48">
        <f>ROUND((H40/C10/12),2)</f>
        <v>1.7</v>
      </c>
    </row>
    <row r="41" spans="1:9" x14ac:dyDescent="0.2">
      <c r="A41" s="42">
        <f>A40+1</f>
        <v>22</v>
      </c>
      <c r="B41" s="47" t="s">
        <v>6</v>
      </c>
      <c r="C41" s="46"/>
      <c r="D41" s="46"/>
      <c r="E41" s="45"/>
      <c r="F41" s="43"/>
      <c r="G41" s="44"/>
      <c r="H41" s="43">
        <v>2690.92</v>
      </c>
      <c r="I41" s="48">
        <f>ROUND((H41/C10/12),2)</f>
        <v>0.14000000000000001</v>
      </c>
    </row>
    <row r="42" spans="1:9" x14ac:dyDescent="0.2">
      <c r="A42" s="42">
        <f>A41+1</f>
        <v>23</v>
      </c>
      <c r="B42" s="47" t="s">
        <v>5</v>
      </c>
      <c r="C42" s="46"/>
      <c r="D42" s="46"/>
      <c r="E42" s="45"/>
      <c r="F42" s="43"/>
      <c r="G42" s="44"/>
      <c r="H42" s="43">
        <v>19800</v>
      </c>
      <c r="I42" s="36">
        <f>ROUND((H42/C10/12),2)</f>
        <v>1</v>
      </c>
    </row>
    <row r="43" spans="1:9" x14ac:dyDescent="0.2">
      <c r="A43" s="42">
        <f>A42+1</f>
        <v>24</v>
      </c>
      <c r="B43" s="41" t="s">
        <v>4</v>
      </c>
      <c r="C43" s="40"/>
      <c r="D43" s="40"/>
      <c r="E43" s="39"/>
      <c r="F43" s="37"/>
      <c r="G43" s="38"/>
      <c r="H43" s="37">
        <v>27910.95</v>
      </c>
      <c r="I43" s="36">
        <f>ROUND((H43/C10/12),2)</f>
        <v>1.41</v>
      </c>
    </row>
    <row r="44" spans="1:9" ht="12.75" thickBot="1" x14ac:dyDescent="0.25">
      <c r="A44" s="35">
        <f>A43+1</f>
        <v>25</v>
      </c>
      <c r="B44" s="34" t="s">
        <v>3</v>
      </c>
      <c r="C44" s="33"/>
      <c r="D44" s="33"/>
      <c r="E44" s="32"/>
      <c r="F44" s="30"/>
      <c r="G44" s="31"/>
      <c r="H44" s="30">
        <f>ROUND((F17/115*15),2)</f>
        <v>39184.28</v>
      </c>
      <c r="I44" s="29">
        <f>ROUND((H44/C10/12),2)</f>
        <v>1.98</v>
      </c>
    </row>
    <row r="47" spans="1:9" x14ac:dyDescent="0.2">
      <c r="E47" s="1" t="s">
        <v>2</v>
      </c>
    </row>
    <row r="48" spans="1:9" x14ac:dyDescent="0.2">
      <c r="E48" s="1" t="s">
        <v>1</v>
      </c>
    </row>
    <row r="49" spans="1:12" s="3" customFormat="1" ht="15" x14ac:dyDescent="0.25">
      <c r="A49" s="9"/>
      <c r="B49" s="28"/>
      <c r="C49" s="28"/>
      <c r="E49" t="s">
        <v>0</v>
      </c>
      <c r="F49" s="27"/>
      <c r="H49" s="27"/>
      <c r="I49" s="27"/>
    </row>
    <row r="50" spans="1:12" x14ac:dyDescent="0.2">
      <c r="I50" s="26"/>
    </row>
    <row r="51" spans="1:12" x14ac:dyDescent="0.2">
      <c r="B51" s="24"/>
      <c r="C51" s="24"/>
      <c r="D51" s="24"/>
      <c r="G51" s="25"/>
      <c r="H51" s="25"/>
      <c r="I51" s="25"/>
    </row>
    <row r="52" spans="1:12" x14ac:dyDescent="0.2">
      <c r="B52" s="24"/>
      <c r="C52" s="24"/>
      <c r="D52" s="24"/>
      <c r="G52" s="24"/>
      <c r="H52" s="24"/>
      <c r="I52" s="24"/>
    </row>
    <row r="53" spans="1:12" x14ac:dyDescent="0.2">
      <c r="B53" s="24"/>
      <c r="C53" s="24"/>
      <c r="G53" s="24"/>
      <c r="H53" s="24"/>
      <c r="I53" s="24"/>
    </row>
    <row r="54" spans="1:12" x14ac:dyDescent="0.2">
      <c r="B54" s="24"/>
      <c r="C54" s="24"/>
      <c r="G54" s="24"/>
      <c r="H54" s="24"/>
      <c r="I54" s="24"/>
    </row>
    <row r="55" spans="1:12" s="20" customFormat="1" ht="15" x14ac:dyDescent="0.25">
      <c r="A55" s="23"/>
    </row>
    <row r="56" spans="1:12" ht="14.25" x14ac:dyDescent="0.2">
      <c r="A56" s="4"/>
      <c r="I56" s="22"/>
      <c r="J56" s="22"/>
      <c r="K56" s="22"/>
      <c r="L56" s="22"/>
    </row>
    <row r="57" spans="1:12" s="20" customFormat="1" ht="15" x14ac:dyDescent="0.25">
      <c r="A57" s="23"/>
    </row>
    <row r="58" spans="1:12" ht="14.25" x14ac:dyDescent="0.2">
      <c r="A58" s="4"/>
      <c r="I58" s="22"/>
      <c r="J58" s="21"/>
      <c r="K58" s="21"/>
      <c r="L58" s="21"/>
    </row>
    <row r="59" spans="1:12" ht="15" x14ac:dyDescent="0.25">
      <c r="I59" s="20"/>
      <c r="J59" s="20"/>
      <c r="K59" s="20"/>
      <c r="L59" s="20"/>
    </row>
    <row r="79" spans="1:8" s="3" customFormat="1" x14ac:dyDescent="0.2">
      <c r="A79" s="4"/>
    </row>
    <row r="80" spans="1:8" s="3" customFormat="1" ht="15" x14ac:dyDescent="0.25">
      <c r="A80" s="4"/>
      <c r="B80" s="19"/>
      <c r="C80" s="18"/>
      <c r="D80" s="18"/>
      <c r="E80" s="18"/>
      <c r="F80" s="18"/>
      <c r="G80" s="18"/>
      <c r="H80" s="18"/>
    </row>
    <row r="81" spans="1:11" s="3" customFormat="1" x14ac:dyDescent="0.2">
      <c r="A81" s="4"/>
    </row>
    <row r="82" spans="1:11" s="3" customFormat="1" x14ac:dyDescent="0.2">
      <c r="A82" s="4"/>
    </row>
    <row r="83" spans="1:11" s="3" customFormat="1" x14ac:dyDescent="0.2">
      <c r="A83" s="4"/>
    </row>
    <row r="84" spans="1:11" s="3" customFormat="1" x14ac:dyDescent="0.2">
      <c r="A84" s="4"/>
    </row>
    <row r="85" spans="1:11" s="3" customFormat="1" x14ac:dyDescent="0.2">
      <c r="A85" s="4"/>
    </row>
    <row r="86" spans="1:11" s="3" customFormat="1" x14ac:dyDescent="0.2">
      <c r="A86" s="4"/>
    </row>
    <row r="87" spans="1:11" s="3" customFormat="1" x14ac:dyDescent="0.2">
      <c r="A87" s="4"/>
    </row>
    <row r="88" spans="1:11" s="3" customFormat="1" x14ac:dyDescent="0.2">
      <c r="A88" s="4"/>
    </row>
    <row r="89" spans="1:11" s="3" customFormat="1" x14ac:dyDescent="0.2">
      <c r="A89" s="4"/>
      <c r="D89" s="17"/>
    </row>
    <row r="90" spans="1:11" s="13" customFormat="1" ht="9.75" x14ac:dyDescent="0.2">
      <c r="A90" s="11"/>
      <c r="B90" s="8"/>
      <c r="C90" s="16"/>
      <c r="D90" s="14"/>
      <c r="E90" s="14"/>
      <c r="F90" s="14"/>
      <c r="G90" s="14"/>
      <c r="H90" s="14"/>
      <c r="I90" s="14"/>
      <c r="J90" s="14"/>
      <c r="K90" s="14"/>
    </row>
    <row r="91" spans="1:11" s="13" customFormat="1" ht="9.75" x14ac:dyDescent="0.2">
      <c r="A91" s="11"/>
      <c r="B91" s="8"/>
      <c r="C91" s="16"/>
      <c r="D91" s="14"/>
      <c r="E91" s="14"/>
      <c r="F91" s="14"/>
      <c r="G91" s="14"/>
      <c r="H91" s="14"/>
      <c r="I91" s="14"/>
      <c r="J91" s="14"/>
      <c r="K91" s="14"/>
    </row>
    <row r="92" spans="1:11" s="13" customFormat="1" ht="9.75" x14ac:dyDescent="0.2">
      <c r="A92" s="11"/>
      <c r="B92" s="8"/>
      <c r="C92" s="15"/>
      <c r="D92" s="14"/>
      <c r="E92" s="14"/>
      <c r="F92" s="14"/>
      <c r="G92" s="14"/>
      <c r="H92" s="14"/>
      <c r="I92" s="14"/>
      <c r="J92" s="14"/>
      <c r="K92" s="14"/>
    </row>
    <row r="93" spans="1:11" s="3" customFormat="1" x14ac:dyDescent="0.2">
      <c r="A93" s="4"/>
      <c r="B93" s="12"/>
      <c r="C93" s="11"/>
      <c r="D93" s="10"/>
      <c r="E93" s="10"/>
      <c r="F93" s="10"/>
      <c r="G93" s="10"/>
      <c r="H93" s="10"/>
      <c r="I93" s="10"/>
      <c r="J93" s="10"/>
      <c r="K93" s="10"/>
    </row>
    <row r="94" spans="1:11" s="6" customFormat="1" ht="11.25" x14ac:dyDescent="0.2">
      <c r="A94" s="9"/>
      <c r="B94" s="8"/>
      <c r="C94" s="8"/>
      <c r="D94" s="7"/>
      <c r="E94" s="7"/>
      <c r="F94" s="7"/>
      <c r="G94" s="7"/>
      <c r="H94" s="7"/>
      <c r="I94" s="7"/>
      <c r="J94" s="7"/>
      <c r="K94" s="7"/>
    </row>
    <row r="95" spans="1:11" s="3" customFormat="1" x14ac:dyDescent="0.2">
      <c r="A95" s="4"/>
      <c r="D95" s="5"/>
      <c r="E95" s="5"/>
      <c r="F95" s="5"/>
      <c r="G95" s="5"/>
      <c r="H95" s="5"/>
      <c r="I95" s="5"/>
      <c r="J95" s="5"/>
      <c r="K95" s="5"/>
    </row>
    <row r="96" spans="1:1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</sheetData>
  <mergeCells count="40">
    <mergeCell ref="G51:I51"/>
    <mergeCell ref="B80:H8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43:E43"/>
    <mergeCell ref="B44:E44"/>
    <mergeCell ref="B21:E21"/>
    <mergeCell ref="B22:E22"/>
    <mergeCell ref="B35:E35"/>
    <mergeCell ref="B24:E24"/>
    <mergeCell ref="B25:E25"/>
    <mergeCell ref="B26:E26"/>
    <mergeCell ref="B27:E27"/>
    <mergeCell ref="B28:E28"/>
    <mergeCell ref="B29:E29"/>
    <mergeCell ref="B30:E30"/>
    <mergeCell ref="B23:E23"/>
    <mergeCell ref="B11:E11"/>
    <mergeCell ref="B12:E12"/>
    <mergeCell ref="B13:E13"/>
    <mergeCell ref="B14:E14"/>
    <mergeCell ref="B15:E15"/>
    <mergeCell ref="B16:E16"/>
    <mergeCell ref="B17:E17"/>
    <mergeCell ref="B19:E19"/>
    <mergeCell ref="B20:E20"/>
    <mergeCell ref="B8:C8"/>
    <mergeCell ref="A1:I1"/>
    <mergeCell ref="A2:I2"/>
    <mergeCell ref="A3:I3"/>
    <mergeCell ref="B5:C5"/>
    <mergeCell ref="B6:C6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Щ.з.16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2013-05-23T16:52:17Z</dcterms:created>
  <dcterms:modified xsi:type="dcterms:W3CDTF">2013-05-23T16:52:24Z</dcterms:modified>
</cp:coreProperties>
</file>