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7235" windowHeight="7995"/>
  </bookViews>
  <sheets>
    <sheet name="К.ш.13" sheetId="1" r:id="rId1"/>
  </sheets>
  <calcPr calcId="145621"/>
</workbook>
</file>

<file path=xl/calcChain.xml><?xml version="1.0" encoding="utf-8"?>
<calcChain xmlns="http://schemas.openxmlformats.org/spreadsheetml/2006/main">
  <c r="D6" i="1" l="1"/>
  <c r="D7" i="1"/>
  <c r="F13" i="1"/>
  <c r="G13" i="1"/>
  <c r="H18" i="1"/>
  <c r="I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I21" i="1"/>
  <c r="I22" i="1"/>
  <c r="I23" i="1"/>
  <c r="I24" i="1"/>
  <c r="H25" i="1"/>
  <c r="I25" i="1" s="1"/>
  <c r="H26" i="1"/>
  <c r="I26" i="1"/>
  <c r="H27" i="1"/>
  <c r="I27" i="1"/>
  <c r="I28" i="1"/>
  <c r="I29" i="1"/>
  <c r="I30" i="1"/>
  <c r="I31" i="1"/>
  <c r="I32" i="1"/>
  <c r="H33" i="1"/>
  <c r="I33" i="1"/>
  <c r="H13" i="1" l="1"/>
  <c r="I19" i="1"/>
  <c r="H19" i="1"/>
  <c r="D9" i="1"/>
</calcChain>
</file>

<file path=xl/sharedStrings.xml><?xml version="1.0" encoding="utf-8"?>
<sst xmlns="http://schemas.openxmlformats.org/spreadsheetml/2006/main" count="42" uniqueCount="39">
  <si>
    <t>тел. 40-55-80, 73-01-64</t>
  </si>
  <si>
    <t>адрес: 300001, г.Тула, ул.Марата, д.35а, офис1</t>
  </si>
  <si>
    <t>Управляющая компания ООО "Внешстрой-Коммунсервис"</t>
  </si>
  <si>
    <t>услуги управляющей компании</t>
  </si>
  <si>
    <t>услуги ИВЦ ЖКХ</t>
  </si>
  <si>
    <t>проезд до объектов</t>
  </si>
  <si>
    <t>обязательное обучение персонала</t>
  </si>
  <si>
    <t>обслуживание теплосчетчиков</t>
  </si>
  <si>
    <t>мех.уборка придомовой территории</t>
  </si>
  <si>
    <t xml:space="preserve">израсходовано материалов, спец.одежды </t>
  </si>
  <si>
    <t>з/плата (с налогами)  документоведа</t>
  </si>
  <si>
    <t>з/плата (с налогами)  мастеров, рабочих</t>
  </si>
  <si>
    <t>з/плата (с нал.) дворников,уборщиков,мус/сборщиков</t>
  </si>
  <si>
    <t>дезинсекция помещений</t>
  </si>
  <si>
    <t>вывоз мусора</t>
  </si>
  <si>
    <t>бланки паспортного стола</t>
  </si>
  <si>
    <t xml:space="preserve">аварийное обслуживание </t>
  </si>
  <si>
    <t>Содержание жилого дома, в т.ч</t>
  </si>
  <si>
    <t>Доходы от договоров,заключ.со сторон.организациями</t>
  </si>
  <si>
    <t>Вода горячая жилого дома</t>
  </si>
  <si>
    <t>Отопление по жилому дому</t>
  </si>
  <si>
    <t>Электроэнергия жилого дома</t>
  </si>
  <si>
    <t>Канализация, вода холодная жилого дома</t>
  </si>
  <si>
    <t>ВСЕГО</t>
  </si>
  <si>
    <r>
      <t>Расходы на 1 м</t>
    </r>
    <r>
      <rPr>
        <b/>
        <vertAlign val="superscript"/>
        <sz val="7"/>
        <rFont val="Arial Cyr"/>
        <charset val="204"/>
      </rPr>
      <t>2</t>
    </r>
    <r>
      <rPr>
        <b/>
        <sz val="7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</si>
  <si>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</si>
  <si>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</si>
  <si>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</si>
  <si>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</si>
  <si>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кв.м</t>
  </si>
  <si>
    <t>Общая площадь</t>
  </si>
  <si>
    <t>руб.</t>
  </si>
  <si>
    <t>Израсходовано</t>
  </si>
  <si>
    <t>в т.ч.получено от сторонних организаций</t>
  </si>
  <si>
    <t>Фактически получено</t>
  </si>
  <si>
    <t>Начислено</t>
  </si>
  <si>
    <r>
      <t xml:space="preserve">по содержанию и эксплуатации жилого дома по адресу: </t>
    </r>
    <r>
      <rPr>
        <b/>
        <sz val="10"/>
        <rFont val="Arial Cyr"/>
        <charset val="204"/>
      </rPr>
      <t>г.Тула, ул. Калужское шоссе, 13</t>
    </r>
  </si>
  <si>
    <t>управляющей компании ООО "Внешстрой-Коммунсервис" о выполнении условий договора</t>
  </si>
  <si>
    <t xml:space="preserve">ОТЧЕТ за  2012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</si>
</sst>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sz val="8"/>
      <name val="Arial Cyr"/>
      <charset val="204"/>
    </font>
    <font>
      <sz val="6"/>
      <name val="Arial Cyr"/>
      <charset val="204"/>
    </font>
    <font>
      <b/>
      <sz val="7"/>
      <name val="Arial Cyr"/>
      <charset val="204"/>
    </font>
    <font>
      <sz val="7"/>
      <name val="Arial Cyr"/>
      <charset val="204"/>
    </font>
    <font>
      <b/>
      <sz val="8"/>
      <name val="Arial Cyr"/>
      <charset val="204"/>
    </font>
    <font>
      <sz val="9"/>
      <color indexed="10"/>
      <name val="Arial Cyr"/>
      <charset val="204"/>
    </font>
    <font>
      <b/>
      <sz val="9"/>
      <name val="Arial Cyr"/>
      <charset val="204"/>
    </font>
    <font>
      <sz val="11"/>
      <name val="Arial Cyr"/>
      <charset val="204"/>
    </font>
    <font>
      <b/>
      <vertAlign val="superscript"/>
      <sz val="7"/>
      <name val="Arial Cyr"/>
      <charset val="204"/>
    </font>
    <font>
      <b/>
      <sz val="6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2" fontId="6" fillId="0" borderId="0" xfId="0" applyNumberFormat="1" applyFont="1" applyBorder="1"/>
    <xf numFmtId="2" fontId="5" fillId="0" borderId="0" xfId="0" applyNumberFormat="1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2" fontId="8" fillId="0" borderId="0" xfId="0" applyNumberFormat="1" applyFont="1" applyBorder="1"/>
    <xf numFmtId="2" fontId="7" fillId="0" borderId="0" xfId="0" applyNumberFormat="1" applyFont="1" applyBorder="1"/>
    <xf numFmtId="0" fontId="9" fillId="0" borderId="0" xfId="0" applyFont="1"/>
    <xf numFmtId="0" fontId="2" fillId="0" borderId="0" xfId="0" applyFont="1" applyAlignment="1"/>
    <xf numFmtId="0" fontId="10" fillId="0" borderId="0" xfId="0" applyFont="1"/>
    <xf numFmtId="2" fontId="3" fillId="0" borderId="1" xfId="0" applyNumberFormat="1" applyFont="1" applyBorder="1"/>
    <xf numFmtId="2" fontId="3" fillId="0" borderId="2" xfId="0" applyNumberFormat="1" applyFont="1" applyBorder="1"/>
    <xf numFmtId="2" fontId="2" fillId="0" borderId="2" xfId="0" applyNumberFormat="1" applyFont="1" applyBorder="1"/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/>
    <xf numFmtId="2" fontId="3" fillId="0" borderId="7" xfId="0" applyNumberFormat="1" applyFont="1" applyBorder="1"/>
    <xf numFmtId="2" fontId="3" fillId="0" borderId="8" xfId="0" applyNumberFormat="1" applyFont="1" applyBorder="1"/>
    <xf numFmtId="2" fontId="2" fillId="0" borderId="8" xfId="0" applyNumberFormat="1" applyFont="1" applyBorder="1"/>
    <xf numFmtId="0" fontId="3" fillId="0" borderId="9" xfId="0" applyFont="1" applyBorder="1" applyAlignment="1">
      <alignment horizontal="left" wrapText="1"/>
    </xf>
    <xf numFmtId="0" fontId="3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2" fontId="3" fillId="0" borderId="12" xfId="0" applyNumberFormat="1" applyFont="1" applyBorder="1"/>
    <xf numFmtId="2" fontId="2" fillId="0" borderId="12" xfId="0" applyNumberFormat="1" applyFont="1" applyBorder="1"/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3" fillId="0" borderId="15" xfId="0" applyFont="1" applyBorder="1" applyAlignment="1">
      <alignment horizontal="left" wrapText="1"/>
    </xf>
    <xf numFmtId="0" fontId="3" fillId="0" borderId="16" xfId="0" applyFont="1" applyBorder="1"/>
    <xf numFmtId="2" fontId="7" fillId="0" borderId="17" xfId="0" applyNumberFormat="1" applyFont="1" applyBorder="1"/>
    <xf numFmtId="2" fontId="7" fillId="2" borderId="2" xfId="0" applyNumberFormat="1" applyFont="1" applyFill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9" fillId="0" borderId="18" xfId="0" applyFont="1" applyBorder="1"/>
    <xf numFmtId="2" fontId="7" fillId="0" borderId="19" xfId="0" applyNumberFormat="1" applyFont="1" applyBorder="1"/>
    <xf numFmtId="2" fontId="7" fillId="2" borderId="20" xfId="0" applyNumberFormat="1" applyFont="1" applyFill="1" applyBorder="1"/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9" fillId="0" borderId="21" xfId="0" applyFont="1" applyBorder="1"/>
    <xf numFmtId="2" fontId="7" fillId="0" borderId="22" xfId="0" applyNumberFormat="1" applyFont="1" applyBorder="1"/>
    <xf numFmtId="2" fontId="7" fillId="2" borderId="8" xfId="0" applyNumberFormat="1" applyFont="1" applyFill="1" applyBorder="1"/>
    <xf numFmtId="0" fontId="7" fillId="0" borderId="9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9" fillId="0" borderId="6" xfId="0" applyFont="1" applyBorder="1"/>
    <xf numFmtId="2" fontId="7" fillId="0" borderId="7" xfId="0" applyNumberFormat="1" applyFont="1" applyBorder="1"/>
    <xf numFmtId="2" fontId="7" fillId="2" borderId="12" xfId="0" applyNumberFormat="1" applyFont="1" applyFill="1" applyBorder="1"/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9" fillId="0" borderId="16" xfId="0" applyFont="1" applyBorder="1"/>
    <xf numFmtId="0" fontId="5" fillId="0" borderId="26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0" borderId="27" xfId="0" applyFont="1" applyBorder="1"/>
    <xf numFmtId="0" fontId="5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" fillId="0" borderId="33" xfId="0" applyFont="1" applyBorder="1"/>
    <xf numFmtId="0" fontId="13" fillId="0" borderId="0" xfId="0" applyFont="1"/>
    <xf numFmtId="0" fontId="13" fillId="0" borderId="0" xfId="0" applyFont="1" applyBorder="1" applyAlignment="1"/>
    <xf numFmtId="0" fontId="14" fillId="0" borderId="0" xfId="0" applyFont="1"/>
    <xf numFmtId="0" fontId="0" fillId="0" borderId="0" xfId="0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13" fillId="0" borderId="34" xfId="0" applyFont="1" applyBorder="1" applyAlignment="1">
      <alignment horizontal="right"/>
    </xf>
    <xf numFmtId="2" fontId="3" fillId="0" borderId="0" xfId="0" applyNumberFormat="1" applyFont="1" applyBorder="1"/>
    <xf numFmtId="43" fontId="7" fillId="0" borderId="24" xfId="1" applyFont="1" applyBorder="1" applyAlignment="1"/>
    <xf numFmtId="0" fontId="9" fillId="0" borderId="24" xfId="0" applyFont="1" applyBorder="1" applyAlignment="1">
      <alignment horizontal="left"/>
    </xf>
    <xf numFmtId="43" fontId="3" fillId="0" borderId="0" xfId="1" applyFont="1" applyAlignment="1"/>
    <xf numFmtId="0" fontId="9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16" fillId="0" borderId="0" xfId="0" applyFont="1" applyAlignment="1"/>
    <xf numFmtId="0" fontId="1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abSelected="1" workbookViewId="0">
      <selection activeCell="G21" sqref="G21"/>
    </sheetView>
  </sheetViews>
  <sheetFormatPr defaultRowHeight="12" x14ac:dyDescent="0.2"/>
  <cols>
    <col min="1" max="2" width="9.140625" style="1"/>
    <col min="3" max="3" width="20.28515625" style="1" customWidth="1"/>
    <col min="4" max="4" width="12.5703125" style="1" customWidth="1"/>
    <col min="5" max="5" width="1" style="1" customWidth="1"/>
    <col min="6" max="16384" width="9.140625" style="1"/>
  </cols>
  <sheetData>
    <row r="1" spans="1:11" ht="27.75" customHeight="1" x14ac:dyDescent="0.25">
      <c r="A1" s="95" t="s">
        <v>38</v>
      </c>
      <c r="B1" s="95"/>
      <c r="C1" s="95"/>
      <c r="D1" s="95"/>
      <c r="E1" s="95"/>
      <c r="F1" s="95"/>
      <c r="G1" s="95"/>
      <c r="H1" s="95"/>
      <c r="I1" s="95"/>
      <c r="J1" s="94"/>
      <c r="K1" s="94"/>
    </row>
    <row r="2" spans="1:11" ht="21" customHeight="1" x14ac:dyDescent="0.25">
      <c r="A2" s="93" t="s">
        <v>37</v>
      </c>
      <c r="B2" s="93"/>
      <c r="C2" s="93"/>
      <c r="D2" s="93"/>
      <c r="E2" s="93"/>
      <c r="F2" s="93"/>
      <c r="G2" s="93"/>
      <c r="H2" s="93"/>
      <c r="I2" s="93"/>
      <c r="J2" s="92"/>
      <c r="K2" s="92"/>
    </row>
    <row r="3" spans="1:11" ht="22.5" customHeight="1" x14ac:dyDescent="0.25">
      <c r="A3" s="93" t="s">
        <v>36</v>
      </c>
      <c r="B3" s="93"/>
      <c r="C3" s="93"/>
      <c r="D3" s="93"/>
      <c r="E3" s="93"/>
      <c r="F3" s="93"/>
      <c r="G3" s="93"/>
      <c r="H3" s="93"/>
      <c r="I3" s="93"/>
      <c r="J3" s="92"/>
      <c r="K3" s="92"/>
    </row>
    <row r="4" spans="1:1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</row>
    <row r="5" spans="1:11" x14ac:dyDescent="0.2">
      <c r="A5" s="90"/>
      <c r="B5" s="90"/>
      <c r="C5" s="90"/>
      <c r="D5" s="90"/>
      <c r="E5" s="90"/>
      <c r="F5" s="90"/>
      <c r="G5" s="90"/>
      <c r="H5" s="90"/>
      <c r="I5" s="90"/>
      <c r="J5" s="89"/>
      <c r="K5" s="89"/>
    </row>
    <row r="6" spans="1:11" x14ac:dyDescent="0.2">
      <c r="B6" s="85" t="s">
        <v>35</v>
      </c>
      <c r="C6" s="85"/>
      <c r="D6" s="84">
        <f>SUM(F14:F19)</f>
        <v>1166030.25</v>
      </c>
      <c r="F6" s="83" t="s">
        <v>31</v>
      </c>
    </row>
    <row r="7" spans="1:11" x14ac:dyDescent="0.2">
      <c r="B7" s="85" t="s">
        <v>34</v>
      </c>
      <c r="C7" s="85"/>
      <c r="D7" s="84">
        <f>SUM(G14:G19)</f>
        <v>1191455.6400000001</v>
      </c>
      <c r="F7" s="83" t="s">
        <v>31</v>
      </c>
    </row>
    <row r="8" spans="1:11" x14ac:dyDescent="0.2">
      <c r="B8" s="88" t="s">
        <v>33</v>
      </c>
      <c r="C8" s="87"/>
      <c r="D8" s="86">
        <v>12900</v>
      </c>
      <c r="F8" s="83" t="s">
        <v>31</v>
      </c>
    </row>
    <row r="9" spans="1:11" x14ac:dyDescent="0.2">
      <c r="B9" s="85" t="s">
        <v>32</v>
      </c>
      <c r="C9" s="85"/>
      <c r="D9" s="84">
        <f>SUM(H14:H19)</f>
        <v>1162412.57</v>
      </c>
      <c r="F9" s="83" t="s">
        <v>31</v>
      </c>
    </row>
    <row r="10" spans="1:11" x14ac:dyDescent="0.2">
      <c r="G10" s="2"/>
      <c r="H10" s="2"/>
    </row>
    <row r="11" spans="1:11" ht="15.75" thickBot="1" x14ac:dyDescent="0.3">
      <c r="A11" s="82" t="s">
        <v>30</v>
      </c>
      <c r="B11" s="82"/>
      <c r="C11" s="82"/>
      <c r="D11" s="81">
        <v>2011.8</v>
      </c>
      <c r="E11" s="78"/>
      <c r="F11" s="80" t="s">
        <v>29</v>
      </c>
      <c r="G11" s="79"/>
      <c r="H11" s="78"/>
      <c r="I11" s="77"/>
      <c r="J11" s="2"/>
      <c r="K11" s="2"/>
    </row>
    <row r="12" spans="1:11" ht="18.75" thickBot="1" x14ac:dyDescent="0.25">
      <c r="A12" s="76"/>
      <c r="B12" s="75" t="s">
        <v>28</v>
      </c>
      <c r="C12" s="74"/>
      <c r="D12" s="74"/>
      <c r="E12" s="73"/>
      <c r="F12" s="72" t="s">
        <v>27</v>
      </c>
      <c r="G12" s="72" t="s">
        <v>26</v>
      </c>
      <c r="H12" s="72" t="s">
        <v>25</v>
      </c>
      <c r="I12" s="71" t="s">
        <v>24</v>
      </c>
      <c r="J12" s="2"/>
      <c r="K12" s="2"/>
    </row>
    <row r="13" spans="1:11" x14ac:dyDescent="0.2">
      <c r="A13" s="70"/>
      <c r="B13" s="69" t="s">
        <v>23</v>
      </c>
      <c r="C13" s="68"/>
      <c r="D13" s="68"/>
      <c r="E13" s="67"/>
      <c r="F13" s="66">
        <f>SUM(F14:F19)</f>
        <v>1166030.25</v>
      </c>
      <c r="G13" s="66">
        <f>SUM(G14:G19)</f>
        <v>1191455.6400000001</v>
      </c>
      <c r="H13" s="66">
        <f>SUM(H14:H19)</f>
        <v>1162412.57</v>
      </c>
      <c r="I13" s="65"/>
      <c r="J13" s="2"/>
      <c r="K13" s="2"/>
    </row>
    <row r="14" spans="1:11" x14ac:dyDescent="0.2">
      <c r="A14" s="64"/>
      <c r="B14" s="63" t="s">
        <v>22</v>
      </c>
      <c r="C14" s="62"/>
      <c r="D14" s="62"/>
      <c r="E14" s="61"/>
      <c r="F14" s="60">
        <v>90792.47</v>
      </c>
      <c r="G14" s="60">
        <v>89736.33</v>
      </c>
      <c r="H14" s="60">
        <v>83792.960000000006</v>
      </c>
      <c r="I14" s="59"/>
      <c r="J14" s="2"/>
      <c r="K14" s="2"/>
    </row>
    <row r="15" spans="1:11" x14ac:dyDescent="0.2">
      <c r="A15" s="58"/>
      <c r="B15" s="57" t="s">
        <v>21</v>
      </c>
      <c r="C15" s="56"/>
      <c r="D15" s="56"/>
      <c r="E15" s="55"/>
      <c r="F15" s="54">
        <v>197576.75</v>
      </c>
      <c r="G15" s="54">
        <v>203721.61</v>
      </c>
      <c r="H15" s="54">
        <v>209913.74</v>
      </c>
      <c r="I15" s="53"/>
      <c r="J15" s="2"/>
      <c r="K15" s="2"/>
    </row>
    <row r="16" spans="1:11" x14ac:dyDescent="0.2">
      <c r="A16" s="58"/>
      <c r="B16" s="57" t="s">
        <v>20</v>
      </c>
      <c r="C16" s="56"/>
      <c r="D16" s="56"/>
      <c r="E16" s="55"/>
      <c r="F16" s="54">
        <v>452730.64</v>
      </c>
      <c r="G16" s="54">
        <v>459492.86</v>
      </c>
      <c r="H16" s="54">
        <v>432152.21</v>
      </c>
      <c r="I16" s="53"/>
      <c r="J16" s="2"/>
      <c r="K16" s="2"/>
    </row>
    <row r="17" spans="1:9" x14ac:dyDescent="0.2">
      <c r="A17" s="58"/>
      <c r="B17" s="57" t="s">
        <v>19</v>
      </c>
      <c r="C17" s="56"/>
      <c r="D17" s="56"/>
      <c r="E17" s="55"/>
      <c r="F17" s="54">
        <v>156233.95000000001</v>
      </c>
      <c r="G17" s="54">
        <v>155417.99</v>
      </c>
      <c r="H17" s="54">
        <v>155270.22</v>
      </c>
      <c r="I17" s="53"/>
    </row>
    <row r="18" spans="1:9" x14ac:dyDescent="0.2">
      <c r="A18" s="52"/>
      <c r="B18" s="51" t="s">
        <v>18</v>
      </c>
      <c r="C18" s="50"/>
      <c r="D18" s="50"/>
      <c r="E18" s="49"/>
      <c r="F18" s="48"/>
      <c r="G18" s="48">
        <v>12900</v>
      </c>
      <c r="H18" s="48">
        <f>ROUND((G18*0.01),2)</f>
        <v>129</v>
      </c>
      <c r="I18" s="47"/>
    </row>
    <row r="19" spans="1:9" ht="12.75" thickBot="1" x14ac:dyDescent="0.25">
      <c r="A19" s="46"/>
      <c r="B19" s="45" t="s">
        <v>17</v>
      </c>
      <c r="C19" s="44"/>
      <c r="D19" s="44"/>
      <c r="E19" s="43"/>
      <c r="F19" s="42">
        <v>268696.44</v>
      </c>
      <c r="G19" s="42">
        <v>270186.84999999998</v>
      </c>
      <c r="H19" s="42">
        <f>SUM(H20:H33)</f>
        <v>281154.44</v>
      </c>
      <c r="I19" s="41">
        <f>SUM(I20:I33)</f>
        <v>11.65</v>
      </c>
    </row>
    <row r="20" spans="1:9" x14ac:dyDescent="0.2">
      <c r="A20" s="40">
        <v>1</v>
      </c>
      <c r="B20" s="39" t="s">
        <v>16</v>
      </c>
      <c r="C20" s="38"/>
      <c r="D20" s="38"/>
      <c r="E20" s="37"/>
      <c r="F20" s="36"/>
      <c r="G20" s="36"/>
      <c r="H20" s="35">
        <v>0</v>
      </c>
      <c r="I20" s="29">
        <f>ROUND((H20/D11/12),2)</f>
        <v>0</v>
      </c>
    </row>
    <row r="21" spans="1:9" x14ac:dyDescent="0.2">
      <c r="A21" s="28">
        <f>A20+1</f>
        <v>2</v>
      </c>
      <c r="B21" s="34" t="s">
        <v>15</v>
      </c>
      <c r="C21" s="33"/>
      <c r="D21" s="33"/>
      <c r="E21" s="32"/>
      <c r="F21" s="30"/>
      <c r="G21" s="31"/>
      <c r="H21" s="30">
        <v>122.5</v>
      </c>
      <c r="I21" s="29">
        <f>ROUND((H21/D11/12),2)</f>
        <v>0.01</v>
      </c>
    </row>
    <row r="22" spans="1:9" x14ac:dyDescent="0.2">
      <c r="A22" s="28">
        <f>A21+1</f>
        <v>3</v>
      </c>
      <c r="B22" s="34" t="s">
        <v>14</v>
      </c>
      <c r="C22" s="33"/>
      <c r="D22" s="33"/>
      <c r="E22" s="32"/>
      <c r="F22" s="30"/>
      <c r="G22" s="31"/>
      <c r="H22" s="30">
        <v>60498</v>
      </c>
      <c r="I22" s="29">
        <f>ROUND((H22/D11/12),2)</f>
        <v>2.5099999999999998</v>
      </c>
    </row>
    <row r="23" spans="1:9" x14ac:dyDescent="0.2">
      <c r="A23" s="28">
        <f>A22+1</f>
        <v>4</v>
      </c>
      <c r="B23" s="34" t="s">
        <v>13</v>
      </c>
      <c r="C23" s="33"/>
      <c r="D23" s="33"/>
      <c r="E23" s="32"/>
      <c r="F23" s="30"/>
      <c r="G23" s="31"/>
      <c r="H23" s="30">
        <v>486.75</v>
      </c>
      <c r="I23" s="29">
        <f>ROUND((H23/D11/12),2)</f>
        <v>0.02</v>
      </c>
    </row>
    <row r="24" spans="1:9" x14ac:dyDescent="0.2">
      <c r="A24" s="28">
        <f>A23+1</f>
        <v>5</v>
      </c>
      <c r="B24" s="34" t="s">
        <v>12</v>
      </c>
      <c r="C24" s="33"/>
      <c r="D24" s="33"/>
      <c r="E24" s="32"/>
      <c r="F24" s="31"/>
      <c r="G24" s="31"/>
      <c r="H24" s="30">
        <v>55380</v>
      </c>
      <c r="I24" s="29">
        <f>ROUND((H24/D11/12),2)</f>
        <v>2.29</v>
      </c>
    </row>
    <row r="25" spans="1:9" x14ac:dyDescent="0.2">
      <c r="A25" s="28">
        <f>A24+1</f>
        <v>6</v>
      </c>
      <c r="B25" s="34" t="s">
        <v>11</v>
      </c>
      <c r="C25" s="33"/>
      <c r="D25" s="33"/>
      <c r="E25" s="32"/>
      <c r="F25" s="31"/>
      <c r="G25" s="31"/>
      <c r="H25" s="30">
        <f>ROUND((D11*30.11),2)-H26</f>
        <v>57094.89</v>
      </c>
      <c r="I25" s="29">
        <f>ROUND((H25/D11/12),2)</f>
        <v>2.37</v>
      </c>
    </row>
    <row r="26" spans="1:9" x14ac:dyDescent="0.2">
      <c r="A26" s="28">
        <f>A25+1</f>
        <v>7</v>
      </c>
      <c r="B26" s="34" t="s">
        <v>10</v>
      </c>
      <c r="C26" s="33"/>
      <c r="D26" s="33"/>
      <c r="E26" s="32"/>
      <c r="F26" s="31"/>
      <c r="G26" s="31"/>
      <c r="H26" s="30">
        <f>ROUND((D11*1.73),2)</f>
        <v>3480.41</v>
      </c>
      <c r="I26" s="29">
        <f>ROUND((H26/D11/12),2)</f>
        <v>0.14000000000000001</v>
      </c>
    </row>
    <row r="27" spans="1:9" x14ac:dyDescent="0.2">
      <c r="A27" s="28">
        <f>A26+1</f>
        <v>8</v>
      </c>
      <c r="B27" s="34" t="s">
        <v>9</v>
      </c>
      <c r="C27" s="33"/>
      <c r="D27" s="33"/>
      <c r="E27" s="32"/>
      <c r="F27" s="31"/>
      <c r="G27" s="31"/>
      <c r="H27" s="30">
        <f>5673.35+492.28</f>
        <v>6165.63</v>
      </c>
      <c r="I27" s="29">
        <f>ROUND((H27/D11/12),2)</f>
        <v>0.26</v>
      </c>
    </row>
    <row r="28" spans="1:9" ht="12" customHeight="1" x14ac:dyDescent="0.2">
      <c r="A28" s="28">
        <f>A27+1</f>
        <v>9</v>
      </c>
      <c r="B28" s="34" t="s">
        <v>8</v>
      </c>
      <c r="C28" s="33"/>
      <c r="D28" s="33"/>
      <c r="E28" s="32"/>
      <c r="F28" s="31"/>
      <c r="G28" s="31"/>
      <c r="H28" s="30">
        <v>1800</v>
      </c>
      <c r="I28" s="29">
        <f>ROUND((H28/D11/12),2)</f>
        <v>7.0000000000000007E-2</v>
      </c>
    </row>
    <row r="29" spans="1:9" ht="12" customHeight="1" x14ac:dyDescent="0.2">
      <c r="A29" s="28">
        <f>A28+1</f>
        <v>10</v>
      </c>
      <c r="B29" s="34" t="s">
        <v>7</v>
      </c>
      <c r="C29" s="33"/>
      <c r="D29" s="33"/>
      <c r="E29" s="32"/>
      <c r="F29" s="31"/>
      <c r="G29" s="31"/>
      <c r="H29" s="30">
        <v>17576.400000000001</v>
      </c>
      <c r="I29" s="29">
        <f>ROUND((H29/D11/12),2)</f>
        <v>0.73</v>
      </c>
    </row>
    <row r="30" spans="1:9" ht="12" customHeight="1" x14ac:dyDescent="0.2">
      <c r="A30" s="28">
        <f>A29+1</f>
        <v>11</v>
      </c>
      <c r="B30" s="34" t="s">
        <v>6</v>
      </c>
      <c r="C30" s="33"/>
      <c r="D30" s="33"/>
      <c r="E30" s="32"/>
      <c r="F30" s="31"/>
      <c r="G30" s="31"/>
      <c r="H30" s="30">
        <v>112.1</v>
      </c>
      <c r="I30" s="29">
        <f>ROUND((H30/D11/12),2)</f>
        <v>0</v>
      </c>
    </row>
    <row r="31" spans="1:9" ht="12" customHeight="1" x14ac:dyDescent="0.2">
      <c r="A31" s="28">
        <f>A30+1</f>
        <v>12</v>
      </c>
      <c r="B31" s="34" t="s">
        <v>5</v>
      </c>
      <c r="C31" s="33"/>
      <c r="D31" s="33"/>
      <c r="E31" s="32"/>
      <c r="F31" s="31"/>
      <c r="G31" s="31"/>
      <c r="H31" s="30">
        <v>626.46</v>
      </c>
      <c r="I31" s="29">
        <f>ROUND((H31/D11/12),2)</f>
        <v>0.03</v>
      </c>
    </row>
    <row r="32" spans="1:9" ht="12" customHeight="1" x14ac:dyDescent="0.2">
      <c r="A32" s="28">
        <f>A31+1</f>
        <v>13</v>
      </c>
      <c r="B32" s="34" t="s">
        <v>4</v>
      </c>
      <c r="C32" s="33"/>
      <c r="D32" s="33"/>
      <c r="E32" s="32"/>
      <c r="F32" s="31"/>
      <c r="G32" s="31"/>
      <c r="H32" s="30">
        <v>41833.07</v>
      </c>
      <c r="I32" s="29">
        <f>ROUND((H32/D11/12),2)</f>
        <v>1.73</v>
      </c>
    </row>
    <row r="33" spans="1:9" ht="12" customHeight="1" thickBot="1" x14ac:dyDescent="0.25">
      <c r="A33" s="28">
        <f>A32+1</f>
        <v>14</v>
      </c>
      <c r="B33" s="27" t="s">
        <v>3</v>
      </c>
      <c r="C33" s="26"/>
      <c r="D33" s="26"/>
      <c r="E33" s="25"/>
      <c r="F33" s="24"/>
      <c r="G33" s="24"/>
      <c r="H33" s="23">
        <f>ROUND((F19/115.46*15.46),2)</f>
        <v>35978.230000000003</v>
      </c>
      <c r="I33" s="22">
        <f>ROUND((H33/D11/12),2)</f>
        <v>1.49</v>
      </c>
    </row>
    <row r="34" spans="1:9" ht="12" customHeight="1" x14ac:dyDescent="0.2"/>
    <row r="35" spans="1:9" ht="12" customHeight="1" x14ac:dyDescent="0.2"/>
    <row r="36" spans="1:9" ht="12" customHeight="1" x14ac:dyDescent="0.2"/>
    <row r="37" spans="1:9" ht="12" customHeight="1" x14ac:dyDescent="0.2">
      <c r="D37" s="1" t="s">
        <v>2</v>
      </c>
    </row>
    <row r="38" spans="1:9" ht="12" customHeight="1" x14ac:dyDescent="0.2">
      <c r="D38" s="1" t="s">
        <v>1</v>
      </c>
    </row>
    <row r="39" spans="1:9" ht="12" customHeight="1" x14ac:dyDescent="0.2">
      <c r="B39" s="21"/>
      <c r="D39" s="1" t="s">
        <v>0</v>
      </c>
      <c r="E39" s="21"/>
      <c r="F39" s="21"/>
      <c r="G39" s="21"/>
      <c r="H39" s="21"/>
    </row>
    <row r="40" spans="1:9" ht="12" customHeight="1" x14ac:dyDescent="0.2">
      <c r="B40" s="21"/>
      <c r="D40" s="21"/>
      <c r="E40" s="21"/>
      <c r="F40" s="21"/>
      <c r="G40" s="21"/>
      <c r="H40" s="21"/>
    </row>
    <row r="41" spans="1:9" ht="12.75" customHeight="1" x14ac:dyDescent="0.2"/>
    <row r="60" spans="2:9" x14ac:dyDescent="0.2">
      <c r="B60" s="20"/>
      <c r="C60" s="20"/>
      <c r="D60" s="20"/>
      <c r="E60" s="20"/>
      <c r="H60" s="20"/>
      <c r="I60" s="20"/>
    </row>
    <row r="64" spans="2:9" x14ac:dyDescent="0.2">
      <c r="D64" s="19"/>
    </row>
    <row r="66" spans="2:11" x14ac:dyDescent="0.2">
      <c r="D66" s="19"/>
    </row>
    <row r="67" spans="2:11" s="2" customFormat="1" x14ac:dyDescent="0.2">
      <c r="D67" s="18"/>
      <c r="E67" s="18"/>
      <c r="F67" s="18"/>
      <c r="G67" s="18"/>
      <c r="H67" s="18"/>
      <c r="I67" s="18"/>
      <c r="J67" s="18"/>
      <c r="K67" s="17"/>
    </row>
    <row r="68" spans="2:11" s="2" customFormat="1" x14ac:dyDescent="0.2">
      <c r="D68" s="18"/>
      <c r="E68" s="18"/>
      <c r="F68" s="18"/>
      <c r="G68" s="18"/>
      <c r="H68" s="18"/>
      <c r="I68" s="18"/>
      <c r="J68" s="18"/>
      <c r="K68" s="17"/>
    </row>
    <row r="69" spans="2:11" s="2" customFormat="1" x14ac:dyDescent="0.2">
      <c r="B69" s="3"/>
      <c r="D69" s="18"/>
      <c r="E69" s="18"/>
      <c r="F69" s="18"/>
      <c r="G69" s="18"/>
      <c r="H69" s="18"/>
      <c r="I69" s="18"/>
      <c r="J69" s="18"/>
      <c r="K69" s="17"/>
    </row>
    <row r="70" spans="2:11" s="12" customFormat="1" ht="9.75" x14ac:dyDescent="0.2">
      <c r="B70" s="15"/>
      <c r="C70" s="16"/>
      <c r="D70" s="13"/>
      <c r="E70" s="13"/>
      <c r="F70" s="13"/>
      <c r="G70" s="13"/>
      <c r="H70" s="13"/>
      <c r="I70" s="13"/>
      <c r="J70" s="13"/>
      <c r="K70" s="13"/>
    </row>
    <row r="71" spans="2:11" s="12" customFormat="1" ht="9.75" x14ac:dyDescent="0.2">
      <c r="B71" s="15"/>
      <c r="C71" s="14"/>
      <c r="D71" s="13"/>
      <c r="E71" s="13"/>
      <c r="F71" s="13"/>
      <c r="G71" s="13"/>
      <c r="H71" s="13"/>
      <c r="I71" s="13"/>
      <c r="J71" s="13"/>
      <c r="K71" s="13"/>
    </row>
    <row r="72" spans="2:11" s="12" customFormat="1" ht="9.75" x14ac:dyDescent="0.2">
      <c r="D72" s="11"/>
      <c r="E72" s="11"/>
      <c r="F72" s="11"/>
      <c r="G72" s="11"/>
      <c r="H72" s="11"/>
      <c r="I72" s="11"/>
      <c r="J72" s="11"/>
      <c r="K72" s="11"/>
    </row>
    <row r="73" spans="2:11" s="2" customFormat="1" x14ac:dyDescent="0.2">
      <c r="B73" s="12"/>
      <c r="C73" s="12"/>
      <c r="D73" s="12"/>
      <c r="E73" s="12"/>
      <c r="F73" s="12"/>
      <c r="G73" s="12"/>
      <c r="H73" s="12"/>
      <c r="I73" s="12"/>
      <c r="J73" s="12"/>
      <c r="K73" s="10"/>
    </row>
    <row r="74" spans="2:11" s="2" customFormat="1" x14ac:dyDescent="0.2">
      <c r="B74" s="9"/>
      <c r="C74" s="8"/>
      <c r="D74" s="7"/>
      <c r="E74" s="7"/>
      <c r="F74" s="7"/>
      <c r="G74" s="7"/>
      <c r="H74" s="7"/>
      <c r="I74" s="7"/>
      <c r="J74" s="7"/>
      <c r="K74" s="7"/>
    </row>
    <row r="75" spans="2:11" s="3" customFormat="1" ht="11.25" x14ac:dyDescent="0.2">
      <c r="B75" s="6"/>
      <c r="C75" s="5"/>
      <c r="D75" s="4"/>
      <c r="E75" s="4"/>
      <c r="F75" s="4"/>
      <c r="G75" s="4"/>
      <c r="H75" s="4"/>
      <c r="I75" s="4"/>
      <c r="J75" s="4"/>
      <c r="K75" s="4"/>
    </row>
    <row r="76" spans="2:11" s="2" customFormat="1" x14ac:dyDescent="0.2">
      <c r="B76" s="12"/>
      <c r="C76" s="12"/>
      <c r="D76" s="11"/>
      <c r="E76" s="11"/>
      <c r="F76" s="11"/>
      <c r="G76" s="11"/>
      <c r="H76" s="11"/>
      <c r="I76" s="11"/>
      <c r="J76" s="11"/>
      <c r="K76" s="11"/>
    </row>
    <row r="77" spans="2:11" s="2" customFormat="1" x14ac:dyDescent="0.2">
      <c r="D77" s="10"/>
      <c r="E77" s="10"/>
      <c r="F77" s="10"/>
      <c r="G77" s="10"/>
      <c r="H77" s="10"/>
      <c r="I77" s="10"/>
      <c r="J77" s="10"/>
      <c r="K77" s="10"/>
    </row>
    <row r="78" spans="2:11" s="2" customFormat="1" x14ac:dyDescent="0.2"/>
    <row r="79" spans="2:11" s="2" customFormat="1" x14ac:dyDescent="0.2">
      <c r="B79" s="9"/>
      <c r="C79" s="8"/>
      <c r="D79" s="7"/>
      <c r="E79" s="7"/>
      <c r="F79" s="7"/>
      <c r="G79" s="7"/>
      <c r="H79" s="7"/>
      <c r="I79" s="7"/>
      <c r="J79" s="7"/>
      <c r="K79" s="7"/>
    </row>
    <row r="80" spans="2:11" s="3" customFormat="1" ht="11.25" x14ac:dyDescent="0.2">
      <c r="B80" s="6"/>
      <c r="C80" s="5"/>
      <c r="D80" s="4"/>
      <c r="E80" s="4"/>
      <c r="F80" s="4"/>
      <c r="G80" s="4"/>
      <c r="H80" s="4"/>
      <c r="I80" s="4"/>
      <c r="J80" s="4"/>
      <c r="K80" s="4"/>
    </row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</sheetData>
  <mergeCells count="30">
    <mergeCell ref="A11:C11"/>
    <mergeCell ref="B12:E12"/>
    <mergeCell ref="B14:E14"/>
    <mergeCell ref="B21:E21"/>
    <mergeCell ref="B31:E31"/>
    <mergeCell ref="B32:E32"/>
    <mergeCell ref="B33:E33"/>
    <mergeCell ref="A1:I1"/>
    <mergeCell ref="A2:I2"/>
    <mergeCell ref="A3:I3"/>
    <mergeCell ref="B6:C6"/>
    <mergeCell ref="B25:E25"/>
    <mergeCell ref="B7:C7"/>
    <mergeCell ref="B9:C9"/>
    <mergeCell ref="B23:E23"/>
    <mergeCell ref="B26:E26"/>
    <mergeCell ref="B27:E27"/>
    <mergeCell ref="B28:E28"/>
    <mergeCell ref="B29:E29"/>
    <mergeCell ref="B30:E30"/>
    <mergeCell ref="B60:E60"/>
    <mergeCell ref="H60:I60"/>
    <mergeCell ref="B15:E15"/>
    <mergeCell ref="B16:E16"/>
    <mergeCell ref="B17:E17"/>
    <mergeCell ref="B18:E18"/>
    <mergeCell ref="B19:E19"/>
    <mergeCell ref="B24:E24"/>
    <mergeCell ref="B20:E20"/>
    <mergeCell ref="B22:E22"/>
  </mergeCells>
  <pageMargins left="0.70866141732283472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К.ш.13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2013-05-23T16:48:06Z</dcterms:created>
  <dcterms:modified xsi:type="dcterms:W3CDTF">2013-05-23T16:48:15Z</dcterms:modified>
</cp:coreProperties>
</file>