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8" activeTab="0"/>
  </bookViews>
  <sheets>
    <sheet name="отч201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<sst xmlns="http://schemas.openxmlformats.org/spreadsheetml/2006/main" count="67" uniqueCount="64">
  <si>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</si>
  <si>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</si>
  <si>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</si>
  <si>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</si>
  <si>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</si>
  <si>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</si>
  <si>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</si>
  <si>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</si>
  <si>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</si>
  <si>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</si>
  <si>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</si>
  <si>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</si>
  <si>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2008</t>
  </si>
  <si>
    <t>жил.дома</t>
  </si>
  <si>
    <t>пр-т Ленина, 120-а</t>
  </si>
  <si>
    <t>управляющей компании ООО "Внешстрой-Коммунсервис" о выполнении условий договора</t>
  </si>
  <si>
    <t>Начислено</t>
  </si>
  <si>
    <t>Фактически получено</t>
  </si>
  <si>
    <t>Израсходовано</t>
  </si>
  <si>
    <t>Получено</t>
  </si>
  <si>
    <t>Израсходо-вано</t>
  </si>
  <si>
    <t>Офис</t>
  </si>
  <si>
    <t>Канализация, холодная вода</t>
  </si>
  <si>
    <r>
      <t>пр-т Ленина, 120-а (1 офис= 71,9 м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>)</t>
    </r>
  </si>
  <si>
    <t>Электроэнергия</t>
  </si>
  <si>
    <t>услуги управляющей компании</t>
  </si>
  <si>
    <t>Содержание жилья в т.ч.</t>
  </si>
  <si>
    <t>вывоз мусора</t>
  </si>
  <si>
    <t>стаховой полис</t>
  </si>
  <si>
    <t>з/плата (с налогами) паспортиста, мастеров, рабочих</t>
  </si>
  <si>
    <t>з/плата (с налогами) дворников, уборщиков подъездов</t>
  </si>
  <si>
    <t>бланки паспортного стола</t>
  </si>
  <si>
    <t>проезд до объектов</t>
  </si>
  <si>
    <t xml:space="preserve">аварийное обслуживание </t>
  </si>
  <si>
    <t>обязательное обучение персонала</t>
  </si>
  <si>
    <t>услуги ИВЦ</t>
  </si>
  <si>
    <t>Евсеева О.И.</t>
  </si>
  <si>
    <t>израсходовано материалов, спец.одежды</t>
  </si>
  <si>
    <t>Наименование расходов</t>
  </si>
  <si>
    <r>
      <t>Расходы на 1 м</t>
    </r>
    <r>
      <rPr>
        <b/>
        <vertAlign val="superscript"/>
        <sz val="8"/>
        <rFont val="Arial Cyr"/>
        <family val="0"/>
      </rPr>
      <t>2</t>
    </r>
    <r>
      <rPr>
        <b/>
        <sz val="8"/>
        <rFont val="Arial Cyr"/>
        <family val="0"/>
      </rPr>
      <t xml:space="preserve"> в месяц</t>
    </r>
  </si>
  <si>
    <t>Директор ООО "ВШКС"</t>
  </si>
  <si>
    <t>Суровов В.И.</t>
  </si>
  <si>
    <t>Главный бухгалтер</t>
  </si>
  <si>
    <t>Михайлина В.А.</t>
  </si>
  <si>
    <t>техническое обслуживание лифтов</t>
  </si>
  <si>
    <t>техническое освидетельствование лифтов</t>
  </si>
  <si>
    <t>услуги связи</t>
  </si>
  <si>
    <t>автоуслуги</t>
  </si>
  <si>
    <t>механическая очистка придомовой территории</t>
  </si>
  <si>
    <r>
      <t xml:space="preserve">по содержанию и эксплуатации жилого дома по адресу: </t>
    </r>
    <r>
      <rPr>
        <b/>
        <sz val="10"/>
        <rFont val="Arial Cyr"/>
        <family val="0"/>
      </rPr>
      <t>г.Тула, пр. Ленина 120-а</t>
    </r>
  </si>
  <si>
    <t>проверка и очистка вентканалов на газофицированных об.</t>
  </si>
  <si>
    <t xml:space="preserve">ОТЧЕТ за  2011 г.    </t>
  </si>
  <si>
    <t>проверка дымоходов на газофицированных объектах</t>
  </si>
  <si>
    <t>Т.о. наружных газовых сетей</t>
  </si>
  <si>
    <t>Т.о. газового хозяйства</t>
  </si>
  <si>
    <t xml:space="preserve">Электроэнергия МОП </t>
  </si>
  <si>
    <t>Содержание офиса</t>
  </si>
  <si>
    <t>Площадь жилого дома</t>
  </si>
  <si>
    <t>ремонт плиточного покрытия в подъездах</t>
  </si>
  <si>
    <t>ремонт и обсл.э/оборудования, ревизия э/щитков</t>
  </si>
  <si>
    <t>Управляющая компания ООО "Внешстрой-Коммунсервис"</t>
  </si>
  <si>
    <t>адрес: г.Тула, ул.Марата, д.35а, офис1</t>
  </si>
  <si>
    <t>тел. 40-55-80</t>
  </si>
  <si>
    <t>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</si>
</sst>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b/>
      <vertAlign val="superscript"/>
      <sz val="8"/>
      <name val="Arial Cyr"/>
      <family val="0"/>
    </font>
    <font>
      <vertAlign val="superscript"/>
      <sz val="7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2" fontId="10" fillId="0" borderId="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43" fontId="2" fillId="0" borderId="0" xfId="60" applyFont="1" applyAlignment="1">
      <alignment/>
    </xf>
    <xf numFmtId="43" fontId="5" fillId="0" borderId="0" xfId="6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43" fontId="2" fillId="0" borderId="0" xfId="6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50" customWidth="1"/>
    <col min="2" max="2" width="13.75390625" style="6" customWidth="1"/>
    <col min="3" max="3" width="15.125" style="6" customWidth="1"/>
    <col min="4" max="4" width="8.75390625" style="6" customWidth="1"/>
    <col min="5" max="5" width="10.875" style="6" customWidth="1"/>
    <col min="6" max="6" width="10.25390625" style="6" customWidth="1"/>
    <col min="7" max="7" width="9.875" style="6" customWidth="1"/>
    <col min="8" max="8" width="10.375" style="6" customWidth="1"/>
    <col min="9" max="9" width="7.875" style="6" customWidth="1"/>
    <col min="10" max="10" width="5.125" style="6" customWidth="1"/>
    <col min="11" max="11" width="8.375" style="6" customWidth="1"/>
    <col min="12" max="12" width="8.00390625" style="6" customWidth="1"/>
    <col min="13" max="14" width="7.875" style="6" customWidth="1"/>
    <col min="15" max="15" width="7.125" style="6" customWidth="1"/>
    <col min="16" max="16" width="10.125" style="6" customWidth="1"/>
    <col min="17" max="16384" width="9.125" style="6" customWidth="1"/>
  </cols>
  <sheetData>
    <row r="1" spans="1:16" ht="62.25" customHeigh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32"/>
      <c r="L1" s="32"/>
      <c r="M1" s="32"/>
      <c r="N1" s="32"/>
      <c r="O1" s="32"/>
      <c r="P1" s="32"/>
    </row>
    <row r="2" spans="1:16" ht="20.25" customHeight="1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33"/>
      <c r="L2" s="33"/>
      <c r="M2" s="33"/>
      <c r="N2" s="33"/>
      <c r="O2" s="33"/>
      <c r="P2" s="33"/>
    </row>
    <row r="3" spans="1:16" ht="12.75">
      <c r="A3" s="95" t="s">
        <v>49</v>
      </c>
      <c r="B3" s="93"/>
      <c r="C3" s="93"/>
      <c r="D3" s="93"/>
      <c r="E3" s="93"/>
      <c r="F3" s="93"/>
      <c r="G3" s="93"/>
      <c r="H3" s="93"/>
      <c r="I3" s="93"/>
      <c r="J3" s="93"/>
      <c r="K3" s="33"/>
      <c r="L3" s="33"/>
      <c r="M3" s="33"/>
      <c r="N3" s="33"/>
      <c r="O3" s="33"/>
      <c r="P3" s="33"/>
    </row>
    <row r="4" spans="1:16" ht="12.75">
      <c r="A4" s="49"/>
      <c r="B4" s="35"/>
      <c r="C4" s="35"/>
      <c r="D4" s="35"/>
      <c r="E4" s="35"/>
      <c r="F4" s="35"/>
      <c r="G4" s="35"/>
      <c r="H4" s="35"/>
      <c r="I4" s="35"/>
      <c r="J4" s="35"/>
      <c r="K4" s="33"/>
      <c r="L4" s="33"/>
      <c r="M4" s="33"/>
      <c r="N4" s="33"/>
      <c r="O4" s="33"/>
      <c r="P4" s="33"/>
    </row>
    <row r="5" spans="2:16" ht="1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7" ht="12.75" customHeight="1">
      <c r="B6" s="94" t="s">
        <v>16</v>
      </c>
      <c r="C6" s="94"/>
      <c r="E6" s="103">
        <f>SUM(F14:F18)</f>
        <v>1853437.1300000001</v>
      </c>
      <c r="F6" s="103"/>
      <c r="G6" s="6" t="s">
        <v>63</v>
      </c>
    </row>
    <row r="7" spans="2:6" ht="12">
      <c r="B7" s="25"/>
      <c r="C7" s="25"/>
      <c r="E7" s="76"/>
      <c r="F7" s="76"/>
    </row>
    <row r="8" spans="2:7" ht="12.75" customHeight="1">
      <c r="B8" s="94" t="s">
        <v>17</v>
      </c>
      <c r="C8" s="94"/>
      <c r="E8" s="103">
        <f>SUM(G14:G18)</f>
        <v>1881060.0799999998</v>
      </c>
      <c r="F8" s="103"/>
      <c r="G8" s="6" t="s">
        <v>63</v>
      </c>
    </row>
    <row r="9" spans="2:6" ht="12">
      <c r="B9" s="25"/>
      <c r="C9" s="25"/>
      <c r="E9" s="76"/>
      <c r="F9" s="76"/>
    </row>
    <row r="10" spans="2:11" ht="12.75" customHeight="1">
      <c r="B10" s="94" t="s">
        <v>18</v>
      </c>
      <c r="C10" s="94"/>
      <c r="E10" s="103">
        <f>SUM(H14:H18)</f>
        <v>1931679.0093333335</v>
      </c>
      <c r="F10" s="103"/>
      <c r="G10" s="6" t="s">
        <v>63</v>
      </c>
      <c r="J10" s="12"/>
      <c r="K10" s="12"/>
    </row>
    <row r="11" spans="2:11" ht="12.75">
      <c r="B11" s="36"/>
      <c r="E11" s="77"/>
      <c r="F11" s="77"/>
      <c r="J11" s="12"/>
      <c r="K11" s="12"/>
    </row>
    <row r="12" spans="2:11" ht="21" customHeight="1" thickBot="1">
      <c r="B12" s="28"/>
      <c r="C12" s="37"/>
      <c r="D12" s="40"/>
      <c r="F12" s="38"/>
      <c r="G12" s="40" t="s">
        <v>57</v>
      </c>
      <c r="I12" s="39">
        <v>5352.8</v>
      </c>
      <c r="J12" s="12"/>
      <c r="K12" s="12"/>
    </row>
    <row r="13" spans="1:14" ht="34.5" thickBot="1">
      <c r="A13" s="59"/>
      <c r="B13" s="97" t="s">
        <v>38</v>
      </c>
      <c r="C13" s="97"/>
      <c r="D13" s="97"/>
      <c r="E13" s="97"/>
      <c r="F13" s="60" t="s">
        <v>16</v>
      </c>
      <c r="G13" s="60" t="s">
        <v>19</v>
      </c>
      <c r="H13" s="61" t="s">
        <v>20</v>
      </c>
      <c r="I13" s="68" t="s">
        <v>39</v>
      </c>
      <c r="J13" s="67"/>
      <c r="K13" s="29"/>
      <c r="L13" s="30"/>
      <c r="M13" s="30"/>
      <c r="N13" s="26"/>
    </row>
    <row r="14" spans="1:14" ht="12.75" customHeight="1">
      <c r="A14" s="58"/>
      <c r="B14" s="98" t="s">
        <v>22</v>
      </c>
      <c r="C14" s="99"/>
      <c r="D14" s="99"/>
      <c r="E14" s="100"/>
      <c r="F14" s="63">
        <v>192044.13</v>
      </c>
      <c r="G14" s="63">
        <v>188211.57</v>
      </c>
      <c r="H14" s="63">
        <v>211991.44</v>
      </c>
      <c r="I14" s="69"/>
      <c r="J14" s="5"/>
      <c r="K14" s="5"/>
      <c r="L14" s="5"/>
      <c r="M14" s="5"/>
      <c r="N14" s="5"/>
    </row>
    <row r="15" spans="1:14" ht="12">
      <c r="A15" s="51"/>
      <c r="B15" s="89" t="s">
        <v>24</v>
      </c>
      <c r="C15" s="90"/>
      <c r="D15" s="90"/>
      <c r="E15" s="91"/>
      <c r="F15" s="64">
        <v>538086.54</v>
      </c>
      <c r="G15" s="64">
        <v>524967.57</v>
      </c>
      <c r="H15" s="64">
        <v>569979.57</v>
      </c>
      <c r="I15" s="42"/>
      <c r="J15" s="5"/>
      <c r="K15" s="5"/>
      <c r="L15" s="5"/>
      <c r="M15" s="5"/>
      <c r="N15" s="5"/>
    </row>
    <row r="16" spans="1:14" ht="12">
      <c r="A16" s="51"/>
      <c r="B16" s="89" t="s">
        <v>55</v>
      </c>
      <c r="C16" s="90"/>
      <c r="D16" s="90"/>
      <c r="E16" s="91"/>
      <c r="F16" s="64">
        <v>84860.66</v>
      </c>
      <c r="G16" s="64">
        <v>77990.38</v>
      </c>
      <c r="H16" s="64">
        <v>106091.06</v>
      </c>
      <c r="I16" s="42"/>
      <c r="J16" s="5"/>
      <c r="K16" s="5"/>
      <c r="L16" s="5"/>
      <c r="M16" s="5"/>
      <c r="N16" s="5"/>
    </row>
    <row r="17" spans="1:14" ht="12">
      <c r="A17" s="51"/>
      <c r="B17" s="89" t="s">
        <v>56</v>
      </c>
      <c r="C17" s="90"/>
      <c r="D17" s="90"/>
      <c r="E17" s="91"/>
      <c r="F17" s="64">
        <v>11992.92</v>
      </c>
      <c r="G17" s="64">
        <v>9994.1</v>
      </c>
      <c r="H17" s="64">
        <f>F17</f>
        <v>11992.92</v>
      </c>
      <c r="I17" s="42"/>
      <c r="J17" s="5"/>
      <c r="K17" s="5"/>
      <c r="L17" s="5"/>
      <c r="M17" s="5"/>
      <c r="N17" s="5"/>
    </row>
    <row r="18" spans="1:14" ht="12.75" thickBot="1">
      <c r="A18" s="52"/>
      <c r="B18" s="85" t="s">
        <v>26</v>
      </c>
      <c r="C18" s="86"/>
      <c r="D18" s="86"/>
      <c r="E18" s="87"/>
      <c r="F18" s="65">
        <v>1026452.88</v>
      </c>
      <c r="G18" s="65">
        <v>1079896.46</v>
      </c>
      <c r="H18" s="66">
        <f>SUM(H19:H40)</f>
        <v>1031624.0193333332</v>
      </c>
      <c r="I18" s="43">
        <f>SUM(I19:I40)</f>
        <v>16.060504460801408</v>
      </c>
      <c r="J18" s="31"/>
      <c r="K18" s="31"/>
      <c r="L18" s="5"/>
      <c r="M18" s="5"/>
      <c r="N18" s="5"/>
    </row>
    <row r="19" spans="1:14" ht="12">
      <c r="A19" s="58">
        <v>1</v>
      </c>
      <c r="B19" s="88" t="s">
        <v>33</v>
      </c>
      <c r="C19" s="88"/>
      <c r="D19" s="88"/>
      <c r="E19" s="88"/>
      <c r="F19" s="41"/>
      <c r="G19" s="41"/>
      <c r="H19" s="41">
        <v>3049.82</v>
      </c>
      <c r="I19" s="70">
        <f>H19/P83/12</f>
        <v>0.04748013500722364</v>
      </c>
      <c r="J19" s="27"/>
      <c r="K19" s="27"/>
      <c r="L19" s="27"/>
      <c r="M19" s="27"/>
      <c r="N19" s="27"/>
    </row>
    <row r="20" spans="1:14" ht="12">
      <c r="A20" s="51">
        <f>A19+1</f>
        <v>2</v>
      </c>
      <c r="B20" s="79" t="s">
        <v>47</v>
      </c>
      <c r="C20" s="80"/>
      <c r="D20" s="80"/>
      <c r="E20" s="81"/>
      <c r="F20" s="24"/>
      <c r="G20" s="24"/>
      <c r="H20" s="24">
        <v>458.43</v>
      </c>
      <c r="I20" s="71">
        <f>H20/P83/12</f>
        <v>0.00713691899566582</v>
      </c>
      <c r="J20" s="27"/>
      <c r="K20" s="27"/>
      <c r="L20" s="27"/>
      <c r="M20" s="27"/>
      <c r="N20" s="27"/>
    </row>
    <row r="21" spans="1:14" ht="12">
      <c r="A21" s="51">
        <f>A20+1</f>
        <v>3</v>
      </c>
      <c r="B21" s="78" t="s">
        <v>31</v>
      </c>
      <c r="C21" s="78"/>
      <c r="D21" s="78"/>
      <c r="E21" s="78"/>
      <c r="F21" s="2"/>
      <c r="G21" s="24"/>
      <c r="H21" s="24">
        <v>529</v>
      </c>
      <c r="I21" s="71">
        <f>H21/P83/12</f>
        <v>0.008235565187067204</v>
      </c>
      <c r="J21" s="27"/>
      <c r="K21" s="27"/>
      <c r="L21" s="27"/>
      <c r="M21" s="27"/>
      <c r="N21" s="27"/>
    </row>
    <row r="22" spans="1:14" ht="12">
      <c r="A22" s="51">
        <f>A21+1</f>
        <v>4</v>
      </c>
      <c r="B22" s="78" t="s">
        <v>27</v>
      </c>
      <c r="C22" s="78"/>
      <c r="D22" s="78"/>
      <c r="E22" s="78"/>
      <c r="F22" s="2"/>
      <c r="G22" s="24"/>
      <c r="H22" s="24">
        <v>74880</v>
      </c>
      <c r="I22" s="71">
        <f>H22/P83/12</f>
        <v>1.1657450306381707</v>
      </c>
      <c r="J22" s="27"/>
      <c r="K22" s="27"/>
      <c r="L22" s="27"/>
      <c r="M22" s="27"/>
      <c r="N22" s="27"/>
    </row>
    <row r="23" spans="1:14" ht="12" customHeight="1">
      <c r="A23" s="51">
        <f aca="true" t="shared" si="0" ref="A23:A40">A22+1</f>
        <v>5</v>
      </c>
      <c r="B23" s="79" t="s">
        <v>30</v>
      </c>
      <c r="C23" s="80"/>
      <c r="D23" s="80"/>
      <c r="E23" s="81"/>
      <c r="F23" s="2"/>
      <c r="G23" s="24"/>
      <c r="H23" s="24">
        <v>175986.86</v>
      </c>
      <c r="I23" s="71">
        <f>H23/P83/12</f>
        <v>2.739794437802022</v>
      </c>
      <c r="J23" s="27"/>
      <c r="K23" s="27"/>
      <c r="L23" s="27"/>
      <c r="M23" s="27"/>
      <c r="N23" s="27"/>
    </row>
    <row r="24" spans="1:14" ht="12">
      <c r="A24" s="51">
        <f t="shared" si="0"/>
        <v>6</v>
      </c>
      <c r="B24" s="78" t="s">
        <v>29</v>
      </c>
      <c r="C24" s="78"/>
      <c r="D24" s="78"/>
      <c r="E24" s="78"/>
      <c r="F24" s="24"/>
      <c r="G24" s="24"/>
      <c r="H24" s="24">
        <f>I12*29.62</f>
        <v>158549.93600000002</v>
      </c>
      <c r="I24" s="71">
        <f>H24/P83/12</f>
        <v>2.4683333333333333</v>
      </c>
      <c r="J24" s="27"/>
      <c r="K24" s="27"/>
      <c r="L24" s="27"/>
      <c r="M24" s="27"/>
      <c r="N24" s="27"/>
    </row>
    <row r="25" spans="1:14" ht="12">
      <c r="A25" s="51">
        <f t="shared" si="0"/>
        <v>7</v>
      </c>
      <c r="B25" s="78" t="s">
        <v>37</v>
      </c>
      <c r="C25" s="78"/>
      <c r="D25" s="78"/>
      <c r="E25" s="78"/>
      <c r="F25" s="24"/>
      <c r="G25" s="24"/>
      <c r="H25" s="24">
        <v>22500.13</v>
      </c>
      <c r="I25" s="71">
        <f>H25/P83/12</f>
        <v>0.35028598739600464</v>
      </c>
      <c r="J25" s="27"/>
      <c r="K25" s="27"/>
      <c r="L25" s="27"/>
      <c r="M25" s="27"/>
      <c r="N25" s="27"/>
    </row>
    <row r="26" spans="1:14" ht="12">
      <c r="A26" s="51">
        <f t="shared" si="0"/>
        <v>8</v>
      </c>
      <c r="B26" s="82" t="s">
        <v>48</v>
      </c>
      <c r="C26" s="83"/>
      <c r="D26" s="83"/>
      <c r="E26" s="84"/>
      <c r="F26" s="2"/>
      <c r="G26" s="24"/>
      <c r="H26" s="24">
        <v>4000</v>
      </c>
      <c r="I26" s="71">
        <f>H26/P83/12</f>
        <v>0.062272704628107405</v>
      </c>
      <c r="J26" s="27"/>
      <c r="K26" s="27"/>
      <c r="L26" s="27"/>
      <c r="M26" s="27"/>
      <c r="N26" s="27"/>
    </row>
    <row r="27" spans="1:14" ht="12">
      <c r="A27" s="51">
        <f t="shared" si="0"/>
        <v>9</v>
      </c>
      <c r="B27" s="79" t="s">
        <v>34</v>
      </c>
      <c r="C27" s="80"/>
      <c r="D27" s="80"/>
      <c r="E27" s="81"/>
      <c r="F27" s="2"/>
      <c r="G27" s="24"/>
      <c r="H27" s="24">
        <v>672</v>
      </c>
      <c r="I27" s="71">
        <f>H27/P83/12</f>
        <v>0.010461814377522043</v>
      </c>
      <c r="J27" s="27"/>
      <c r="K27" s="27"/>
      <c r="L27" s="27"/>
      <c r="M27" s="27"/>
      <c r="N27" s="27"/>
    </row>
    <row r="28" spans="1:14" ht="12">
      <c r="A28" s="51">
        <f t="shared" si="0"/>
        <v>10</v>
      </c>
      <c r="B28" s="82" t="s">
        <v>52</v>
      </c>
      <c r="C28" s="83"/>
      <c r="D28" s="83"/>
      <c r="E28" s="84"/>
      <c r="F28" s="2"/>
      <c r="G28" s="24"/>
      <c r="H28" s="24">
        <v>345.6</v>
      </c>
      <c r="I28" s="71">
        <f>H28/P83/12</f>
        <v>0.00538036167986848</v>
      </c>
      <c r="J28" s="27"/>
      <c r="K28" s="27"/>
      <c r="L28" s="27"/>
      <c r="M28" s="27"/>
      <c r="N28" s="27"/>
    </row>
    <row r="29" spans="1:14" ht="12" customHeight="1">
      <c r="A29" s="51">
        <f t="shared" si="0"/>
        <v>11</v>
      </c>
      <c r="B29" s="82" t="s">
        <v>50</v>
      </c>
      <c r="C29" s="83"/>
      <c r="D29" s="83"/>
      <c r="E29" s="84"/>
      <c r="F29" s="2"/>
      <c r="G29" s="24"/>
      <c r="H29" s="24">
        <v>5253.12</v>
      </c>
      <c r="I29" s="71">
        <f>H29/P83/12</f>
        <v>0.0817814975340009</v>
      </c>
      <c r="J29" s="27"/>
      <c r="K29" s="27"/>
      <c r="L29" s="27"/>
      <c r="M29" s="27"/>
      <c r="N29" s="27"/>
    </row>
    <row r="30" spans="1:14" ht="12" customHeight="1">
      <c r="A30" s="51">
        <f t="shared" si="0"/>
        <v>12</v>
      </c>
      <c r="B30" s="79" t="s">
        <v>32</v>
      </c>
      <c r="C30" s="80"/>
      <c r="D30" s="80"/>
      <c r="E30" s="81"/>
      <c r="F30" s="2"/>
      <c r="G30" s="24"/>
      <c r="H30" s="24">
        <v>693</v>
      </c>
      <c r="I30" s="71">
        <f>H30/P83/12</f>
        <v>0.010788746076819608</v>
      </c>
      <c r="J30" s="27"/>
      <c r="K30" s="27"/>
      <c r="L30" s="27"/>
      <c r="M30" s="27"/>
      <c r="N30" s="27"/>
    </row>
    <row r="31" spans="1:14" ht="12" customHeight="1">
      <c r="A31" s="51">
        <f t="shared" si="0"/>
        <v>13</v>
      </c>
      <c r="B31" s="79" t="s">
        <v>59</v>
      </c>
      <c r="C31" s="80"/>
      <c r="D31" s="80"/>
      <c r="E31" s="81"/>
      <c r="F31" s="2"/>
      <c r="G31" s="24"/>
      <c r="H31" s="24">
        <v>1472.28</v>
      </c>
      <c r="I31" s="71">
        <f>H31/P83/12</f>
        <v>0.022920714392467494</v>
      </c>
      <c r="J31" s="27"/>
      <c r="K31" s="27"/>
      <c r="L31" s="27"/>
      <c r="M31" s="27"/>
      <c r="N31" s="27"/>
    </row>
    <row r="32" spans="1:14" ht="12">
      <c r="A32" s="51">
        <f t="shared" si="0"/>
        <v>14</v>
      </c>
      <c r="B32" s="78" t="s">
        <v>28</v>
      </c>
      <c r="C32" s="78"/>
      <c r="D32" s="78"/>
      <c r="E32" s="78"/>
      <c r="F32" s="2"/>
      <c r="G32" s="24"/>
      <c r="H32" s="24">
        <v>600</v>
      </c>
      <c r="I32" s="71">
        <f>H32/P83/12</f>
        <v>0.00934090569421611</v>
      </c>
      <c r="J32" s="27"/>
      <c r="K32" s="27"/>
      <c r="L32" s="27"/>
      <c r="M32" s="27"/>
      <c r="N32" s="27"/>
    </row>
    <row r="33" spans="1:14" ht="12.75" customHeight="1">
      <c r="A33" s="51">
        <f t="shared" si="0"/>
        <v>15</v>
      </c>
      <c r="B33" s="79" t="s">
        <v>58</v>
      </c>
      <c r="C33" s="80"/>
      <c r="D33" s="80"/>
      <c r="E33" s="81"/>
      <c r="F33" s="2"/>
      <c r="G33" s="24"/>
      <c r="H33" s="24">
        <v>51671</v>
      </c>
      <c r="I33" s="71">
        <f>H33/P83/12</f>
        <v>0.8044232302097344</v>
      </c>
      <c r="J33" s="27"/>
      <c r="K33" s="27"/>
      <c r="L33" s="27"/>
      <c r="M33" s="27"/>
      <c r="N33" s="27"/>
    </row>
    <row r="34" spans="1:14" ht="12">
      <c r="A34" s="51">
        <f t="shared" si="0"/>
        <v>16</v>
      </c>
      <c r="B34" s="82" t="s">
        <v>54</v>
      </c>
      <c r="C34" s="83"/>
      <c r="D34" s="83"/>
      <c r="E34" s="84"/>
      <c r="F34" s="2"/>
      <c r="G34" s="24"/>
      <c r="H34" s="24">
        <v>25084.83</v>
      </c>
      <c r="I34" s="71">
        <f>H34/P83/12</f>
        <v>0.3905250523090719</v>
      </c>
      <c r="J34" s="27"/>
      <c r="K34" s="27"/>
      <c r="L34" s="27"/>
      <c r="M34" s="27"/>
      <c r="N34" s="27"/>
    </row>
    <row r="35" spans="1:14" ht="12">
      <c r="A35" s="51">
        <f t="shared" si="0"/>
        <v>17</v>
      </c>
      <c r="B35" s="78" t="s">
        <v>53</v>
      </c>
      <c r="C35" s="78"/>
      <c r="D35" s="78"/>
      <c r="E35" s="78"/>
      <c r="F35" s="2"/>
      <c r="G35" s="24"/>
      <c r="H35" s="24">
        <v>15381.84</v>
      </c>
      <c r="I35" s="71">
        <f>H35/P83/12</f>
        <v>0.2394671947392019</v>
      </c>
      <c r="J35" s="27"/>
      <c r="K35" s="27"/>
      <c r="L35" s="27"/>
      <c r="M35" s="27"/>
      <c r="N35" s="27"/>
    </row>
    <row r="36" spans="1:14" ht="12">
      <c r="A36" s="51">
        <f t="shared" si="0"/>
        <v>18</v>
      </c>
      <c r="B36" s="79" t="s">
        <v>44</v>
      </c>
      <c r="C36" s="80"/>
      <c r="D36" s="80"/>
      <c r="E36" s="81"/>
      <c r="F36" s="2"/>
      <c r="G36" s="24"/>
      <c r="H36" s="24">
        <v>144766.32</v>
      </c>
      <c r="I36" s="71">
        <f>H36/P83/12</f>
        <v>2.2537475713645194</v>
      </c>
      <c r="J36" s="101"/>
      <c r="K36" s="27"/>
      <c r="L36" s="27"/>
      <c r="M36" s="27"/>
      <c r="N36" s="27"/>
    </row>
    <row r="37" spans="1:14" ht="12">
      <c r="A37" s="51">
        <f t="shared" si="0"/>
        <v>19</v>
      </c>
      <c r="B37" s="78" t="s">
        <v>45</v>
      </c>
      <c r="C37" s="78"/>
      <c r="D37" s="78"/>
      <c r="E37" s="78"/>
      <c r="F37" s="2"/>
      <c r="G37" s="24"/>
      <c r="H37" s="24">
        <v>5730</v>
      </c>
      <c r="I37" s="71">
        <f>H37/P83/12</f>
        <v>0.08920564937976387</v>
      </c>
      <c r="J37" s="101"/>
      <c r="K37" s="27"/>
      <c r="L37" s="27"/>
      <c r="M37" s="27"/>
      <c r="N37" s="27"/>
    </row>
    <row r="38" spans="1:14" ht="12">
      <c r="A38" s="51">
        <f t="shared" si="0"/>
        <v>20</v>
      </c>
      <c r="B38" s="79" t="s">
        <v>35</v>
      </c>
      <c r="C38" s="80"/>
      <c r="D38" s="80"/>
      <c r="E38" s="81"/>
      <c r="F38" s="2"/>
      <c r="G38" s="24"/>
      <c r="H38" s="24">
        <v>73812.44</v>
      </c>
      <c r="I38" s="71">
        <f>H38/P83/12</f>
        <v>1.149125068499975</v>
      </c>
      <c r="J38" s="27"/>
      <c r="K38" s="27"/>
      <c r="L38" s="27"/>
      <c r="M38" s="27"/>
      <c r="N38" s="27"/>
    </row>
    <row r="39" spans="1:14" ht="12">
      <c r="A39" s="51">
        <f t="shared" si="0"/>
        <v>21</v>
      </c>
      <c r="B39" s="79" t="s">
        <v>46</v>
      </c>
      <c r="C39" s="80"/>
      <c r="D39" s="80"/>
      <c r="E39" s="81"/>
      <c r="F39" s="2"/>
      <c r="G39" s="24"/>
      <c r="H39" s="24">
        <v>70</v>
      </c>
      <c r="I39" s="71">
        <f>H39/P83/12</f>
        <v>0.0010897723309918797</v>
      </c>
      <c r="J39" s="27"/>
      <c r="K39" s="27"/>
      <c r="L39" s="27"/>
      <c r="M39" s="27"/>
      <c r="N39" s="27"/>
    </row>
    <row r="40" spans="1:14" ht="12.75" thickBot="1">
      <c r="A40" s="52">
        <f t="shared" si="0"/>
        <v>22</v>
      </c>
      <c r="B40" s="102" t="s">
        <v>25</v>
      </c>
      <c r="C40" s="102"/>
      <c r="D40" s="102"/>
      <c r="E40" s="102"/>
      <c r="F40" s="72"/>
      <c r="G40" s="73"/>
      <c r="H40" s="73">
        <f>F18/135*35</f>
        <v>266117.41333333333</v>
      </c>
      <c r="I40" s="74">
        <f>H40/P83/12</f>
        <v>4.142962769225659</v>
      </c>
      <c r="J40" s="27"/>
      <c r="K40" s="27"/>
      <c r="L40" s="27"/>
      <c r="M40" s="27"/>
      <c r="N40" s="27"/>
    </row>
    <row r="41" spans="10:11" ht="12">
      <c r="J41" s="12"/>
      <c r="K41" s="12"/>
    </row>
    <row r="42" spans="1:17" s="45" customFormat="1" ht="60" customHeight="1">
      <c r="A42" s="54"/>
      <c r="J42" s="46"/>
      <c r="K42" s="45" t="s">
        <v>40</v>
      </c>
      <c r="Q42" s="45" t="s">
        <v>41</v>
      </c>
    </row>
    <row r="43" spans="1:18" ht="14.25">
      <c r="A43" s="55"/>
      <c r="E43" s="10" t="s">
        <v>60</v>
      </c>
      <c r="K43" s="34"/>
      <c r="L43" s="34"/>
      <c r="M43" s="34"/>
      <c r="N43" s="34"/>
      <c r="O43" s="34"/>
      <c r="Q43" s="34"/>
      <c r="R43" s="34"/>
    </row>
    <row r="44" spans="1:17" s="45" customFormat="1" ht="14.25" customHeight="1">
      <c r="A44" s="54"/>
      <c r="E44" s="75" t="s">
        <v>61</v>
      </c>
      <c r="K44" s="45" t="s">
        <v>42</v>
      </c>
      <c r="Q44" s="45" t="s">
        <v>43</v>
      </c>
    </row>
    <row r="45" spans="1:9" ht="14.25" customHeight="1">
      <c r="A45" s="55"/>
      <c r="B45" s="44"/>
      <c r="C45" s="44"/>
      <c r="D45" s="44"/>
      <c r="E45" s="44" t="s">
        <v>62</v>
      </c>
      <c r="F45" s="5"/>
      <c r="H45" s="5"/>
      <c r="I45" s="5"/>
    </row>
    <row r="46" spans="1:9" s="45" customFormat="1" ht="35.25" customHeight="1">
      <c r="A46" s="96"/>
      <c r="B46" s="96"/>
      <c r="C46" s="96"/>
      <c r="D46" s="96"/>
      <c r="E46" s="47"/>
      <c r="F46" s="48"/>
      <c r="H46" s="62"/>
      <c r="I46" s="62"/>
    </row>
    <row r="47" spans="1:9" ht="14.25">
      <c r="A47" s="55"/>
      <c r="B47" s="44"/>
      <c r="C47" s="44"/>
      <c r="D47" s="44"/>
      <c r="E47" s="44"/>
      <c r="F47" s="5"/>
      <c r="G47" s="5"/>
      <c r="H47" s="5"/>
      <c r="I47" s="34"/>
    </row>
    <row r="52" ht="12.75">
      <c r="F52" s="45"/>
    </row>
    <row r="74" ht="12">
      <c r="D74" s="10"/>
    </row>
    <row r="75" spans="1:16" ht="12">
      <c r="A75" s="55"/>
      <c r="B75" s="12"/>
      <c r="C75" s="1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1"/>
    </row>
    <row r="76" spans="1:16" ht="12">
      <c r="A76" s="55"/>
      <c r="B76" s="12"/>
      <c r="C76" s="1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1"/>
    </row>
    <row r="77" spans="1:16" ht="12">
      <c r="A77" s="53"/>
      <c r="B77" s="1" t="s">
        <v>21</v>
      </c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9"/>
    </row>
    <row r="78" spans="1:16" s="8" customFormat="1" ht="9.75">
      <c r="A78" s="13"/>
      <c r="B78" s="20" t="s">
        <v>23</v>
      </c>
      <c r="C78" s="22" t="s">
        <v>36</v>
      </c>
      <c r="D78" s="13"/>
      <c r="E78" s="13"/>
      <c r="F78" s="13"/>
      <c r="G78" s="13"/>
      <c r="H78" s="13">
        <v>71.9</v>
      </c>
      <c r="I78" s="13">
        <v>71.9</v>
      </c>
      <c r="J78" s="13">
        <v>71.9</v>
      </c>
      <c r="K78" s="13">
        <v>71.9</v>
      </c>
      <c r="L78" s="13">
        <v>71.9</v>
      </c>
      <c r="M78" s="13">
        <v>71.9</v>
      </c>
      <c r="N78" s="13">
        <v>71.9</v>
      </c>
      <c r="O78" s="13">
        <v>71.9</v>
      </c>
      <c r="P78" s="13">
        <v>71.9</v>
      </c>
    </row>
    <row r="79" spans="1:16" s="8" customFormat="1" ht="9.75">
      <c r="A79" s="56"/>
      <c r="D79" s="23">
        <f aca="true" t="shared" si="1" ref="D79:P79">SUM(D78:D78)</f>
        <v>0</v>
      </c>
      <c r="E79" s="23">
        <f t="shared" si="1"/>
        <v>0</v>
      </c>
      <c r="F79" s="23">
        <f t="shared" si="1"/>
        <v>0</v>
      </c>
      <c r="G79" s="23">
        <f t="shared" si="1"/>
        <v>0</v>
      </c>
      <c r="H79" s="23">
        <f t="shared" si="1"/>
        <v>71.9</v>
      </c>
      <c r="I79" s="23">
        <f t="shared" si="1"/>
        <v>71.9</v>
      </c>
      <c r="J79" s="23">
        <f t="shared" si="1"/>
        <v>71.9</v>
      </c>
      <c r="K79" s="23">
        <f t="shared" si="1"/>
        <v>71.9</v>
      </c>
      <c r="L79" s="23">
        <f t="shared" si="1"/>
        <v>71.9</v>
      </c>
      <c r="M79" s="23">
        <f t="shared" si="1"/>
        <v>71.9</v>
      </c>
      <c r="N79" s="23">
        <f t="shared" si="1"/>
        <v>71.9</v>
      </c>
      <c r="O79" s="23">
        <f t="shared" si="1"/>
        <v>71.9</v>
      </c>
      <c r="P79" s="23">
        <f t="shared" si="1"/>
        <v>71.9</v>
      </c>
    </row>
    <row r="80" spans="1:16" ht="12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6"/>
    </row>
    <row r="81" spans="1:16" ht="12">
      <c r="A81" s="53"/>
      <c r="B81" s="15" t="s">
        <v>13</v>
      </c>
      <c r="C81" s="14"/>
      <c r="D81" s="11" t="s">
        <v>0</v>
      </c>
      <c r="E81" s="11" t="s">
        <v>1</v>
      </c>
      <c r="F81" s="11" t="s">
        <v>2</v>
      </c>
      <c r="G81" s="11" t="s">
        <v>3</v>
      </c>
      <c r="H81" s="11" t="s">
        <v>4</v>
      </c>
      <c r="I81" s="11" t="s">
        <v>5</v>
      </c>
      <c r="J81" s="11" t="s">
        <v>6</v>
      </c>
      <c r="K81" s="11" t="s">
        <v>7</v>
      </c>
      <c r="L81" s="11" t="s">
        <v>8</v>
      </c>
      <c r="M81" s="11" t="s">
        <v>9</v>
      </c>
      <c r="N81" s="11" t="s">
        <v>10</v>
      </c>
      <c r="O81" s="11" t="s">
        <v>11</v>
      </c>
      <c r="P81" s="11" t="s">
        <v>12</v>
      </c>
    </row>
    <row r="82" spans="1:16" s="8" customFormat="1" ht="12.75" customHeight="1">
      <c r="A82" s="57"/>
      <c r="B82" s="4" t="s">
        <v>14</v>
      </c>
      <c r="C82" s="4"/>
      <c r="D82" s="17">
        <v>5352.8</v>
      </c>
      <c r="E82" s="17">
        <v>5352.8</v>
      </c>
      <c r="F82" s="17">
        <v>5352.8</v>
      </c>
      <c r="G82" s="17">
        <v>5352.8</v>
      </c>
      <c r="H82" s="17">
        <v>5352.8</v>
      </c>
      <c r="I82" s="17">
        <v>5352.8</v>
      </c>
      <c r="J82" s="17">
        <v>5352.8</v>
      </c>
      <c r="K82" s="17">
        <v>5352.8</v>
      </c>
      <c r="L82" s="17">
        <v>5352.8</v>
      </c>
      <c r="M82" s="17">
        <v>5352.8</v>
      </c>
      <c r="N82" s="17">
        <v>5352.8</v>
      </c>
      <c r="O82" s="17">
        <v>5352.8</v>
      </c>
      <c r="P82" s="17">
        <v>5352.8</v>
      </c>
    </row>
    <row r="83" spans="1:16" ht="12">
      <c r="A83" s="53"/>
      <c r="B83" s="1"/>
      <c r="C83" s="1"/>
      <c r="D83" s="18">
        <f aca="true" t="shared" si="2" ref="D83:P83">SUM(D82:D82)</f>
        <v>5352.8</v>
      </c>
      <c r="E83" s="18">
        <f t="shared" si="2"/>
        <v>5352.8</v>
      </c>
      <c r="F83" s="18">
        <f t="shared" si="2"/>
        <v>5352.8</v>
      </c>
      <c r="G83" s="18">
        <f t="shared" si="2"/>
        <v>5352.8</v>
      </c>
      <c r="H83" s="18">
        <f t="shared" si="2"/>
        <v>5352.8</v>
      </c>
      <c r="I83" s="18">
        <f t="shared" si="2"/>
        <v>5352.8</v>
      </c>
      <c r="J83" s="18">
        <f t="shared" si="2"/>
        <v>5352.8</v>
      </c>
      <c r="K83" s="18">
        <f t="shared" si="2"/>
        <v>5352.8</v>
      </c>
      <c r="L83" s="18">
        <f t="shared" si="2"/>
        <v>5352.8</v>
      </c>
      <c r="M83" s="18">
        <f t="shared" si="2"/>
        <v>5352.8</v>
      </c>
      <c r="N83" s="18">
        <f t="shared" si="2"/>
        <v>5352.8</v>
      </c>
      <c r="O83" s="18">
        <f t="shared" si="2"/>
        <v>5352.8</v>
      </c>
      <c r="P83" s="18">
        <f t="shared" si="2"/>
        <v>5352.8</v>
      </c>
    </row>
    <row r="84" spans="1:16" ht="12">
      <c r="A84" s="53"/>
      <c r="B84" s="9"/>
      <c r="C84" s="9"/>
      <c r="D84" s="16">
        <f aca="true" t="shared" si="3" ref="D84:P84">D79+D83</f>
        <v>5352.8</v>
      </c>
      <c r="E84" s="16">
        <f t="shared" si="3"/>
        <v>5352.8</v>
      </c>
      <c r="F84" s="16">
        <f t="shared" si="3"/>
        <v>5352.8</v>
      </c>
      <c r="G84" s="16">
        <f t="shared" si="3"/>
        <v>5352.8</v>
      </c>
      <c r="H84" s="16">
        <f t="shared" si="3"/>
        <v>5424.7</v>
      </c>
      <c r="I84" s="16">
        <f t="shared" si="3"/>
        <v>5424.7</v>
      </c>
      <c r="J84" s="16">
        <f t="shared" si="3"/>
        <v>5424.7</v>
      </c>
      <c r="K84" s="16">
        <f t="shared" si="3"/>
        <v>5424.7</v>
      </c>
      <c r="L84" s="16">
        <f t="shared" si="3"/>
        <v>5424.7</v>
      </c>
      <c r="M84" s="16">
        <f t="shared" si="3"/>
        <v>5424.7</v>
      </c>
      <c r="N84" s="16">
        <f t="shared" si="3"/>
        <v>5424.7</v>
      </c>
      <c r="O84" s="16">
        <f t="shared" si="3"/>
        <v>5424.7</v>
      </c>
      <c r="P84" s="16">
        <f t="shared" si="3"/>
        <v>5424.7</v>
      </c>
    </row>
  </sheetData>
  <sheetProtection/>
  <mergeCells count="39">
    <mergeCell ref="A1:J1"/>
    <mergeCell ref="A2:J2"/>
    <mergeCell ref="A3:J3"/>
    <mergeCell ref="B6:C6"/>
    <mergeCell ref="B8:C8"/>
    <mergeCell ref="B10:C10"/>
    <mergeCell ref="E6:F6"/>
    <mergeCell ref="E8:F8"/>
    <mergeCell ref="E10:F1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J36:J37"/>
    <mergeCell ref="B37:E37"/>
    <mergeCell ref="B38:E38"/>
    <mergeCell ref="B39:E39"/>
    <mergeCell ref="B40:E40"/>
    <mergeCell ref="A46:D46"/>
  </mergeCells>
  <printOptions/>
  <pageMargins left="0.9055118110236221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2012-03-29T13:17:50Z</cp:lastPrinted>
  <dcterms:created xsi:type="dcterms:W3CDTF">2009-02-25T11:09:36Z</dcterms:created>
  <dcterms:modified xsi:type="dcterms:W3CDTF">2012-03-30T11:45:38Z</dcterms:modified>
  <cp:category/>
  <cp:version/>
  <cp:contentType/>
  <cp:contentStatus/>
</cp:coreProperties>
</file>