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8" activeTab="0"/>
  </bookViews>
  <sheets>
    <sheet name="отч.201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<sst xmlns="http://schemas.openxmlformats.org/spreadsheetml/2006/main" count="68" uniqueCount="65">
  <si>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</si>
  <si>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</si>
  <si>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</si>
  <si>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</si>
  <si>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</si>
  <si>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</si>
  <si>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</si>
  <si>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</si>
  <si>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</si>
  <si>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</si>
  <si>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</si>
  <si>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</si>
  <si>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жил.дома</t>
  </si>
  <si>
    <t>пр-т Ленина, 112-а (3,4 подъезд)</t>
  </si>
  <si>
    <t>управляющей компании ООО "Внешстрой-Коммунсервис" о выполнении условий договора</t>
  </si>
  <si>
    <t>Начислено</t>
  </si>
  <si>
    <t>Фактически получено</t>
  </si>
  <si>
    <t>Израсходовано</t>
  </si>
  <si>
    <t>Получено</t>
  </si>
  <si>
    <t>Израсходо-вано</t>
  </si>
  <si>
    <t>Офис</t>
  </si>
  <si>
    <r>
      <t>пр-т Ленина, 112-а (4 офиса =450,3 м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>)</t>
    </r>
  </si>
  <si>
    <t>Канализация, вода холодная жил.дом</t>
  </si>
  <si>
    <t>Канализация, вода холодная офисов</t>
  </si>
  <si>
    <t>Култыгин В.И.</t>
  </si>
  <si>
    <t xml:space="preserve">ЗАО "Полифарм-Тула" </t>
  </si>
  <si>
    <t>Сидоренко Г.П.</t>
  </si>
  <si>
    <t>услуги управляющей компании</t>
  </si>
  <si>
    <t>Содержание жилого дома в т.ч.</t>
  </si>
  <si>
    <t>вывоз мусора</t>
  </si>
  <si>
    <t>техническое обслуживание лифта</t>
  </si>
  <si>
    <t>техническое освидетельствование лифта</t>
  </si>
  <si>
    <t>страховой полис</t>
  </si>
  <si>
    <t>з/плата (с налогами) паспортиста, мастеров, рабочих</t>
  </si>
  <si>
    <t>з/плата (с налогами) дворников, уборщиков подъездов</t>
  </si>
  <si>
    <t>бланки паспортного стола</t>
  </si>
  <si>
    <t>проезд до объектов</t>
  </si>
  <si>
    <t xml:space="preserve">аварийное обслуживание </t>
  </si>
  <si>
    <t xml:space="preserve">обязательное обучение персонала </t>
  </si>
  <si>
    <t>услуги ИВЦ</t>
  </si>
  <si>
    <t>Электроэнергия жилого дома</t>
  </si>
  <si>
    <t xml:space="preserve">израсходовано  материалов, спец.одежды </t>
  </si>
  <si>
    <t>Наименование расходов</t>
  </si>
  <si>
    <t>Щеглов В.Л.</t>
  </si>
  <si>
    <t>услуги связи</t>
  </si>
  <si>
    <t>автоуслуги</t>
  </si>
  <si>
    <t>проверка и очистка вентканалов на газофицированных</t>
  </si>
  <si>
    <t>механическая очистка придомовой территории</t>
  </si>
  <si>
    <t>т.о. электротехнического оборудования</t>
  </si>
  <si>
    <r>
      <t xml:space="preserve">по содержанию и эксплуатации жилого дома по адресу: </t>
    </r>
    <r>
      <rPr>
        <b/>
        <sz val="9"/>
        <rFont val="Arial Cyr"/>
        <family val="0"/>
      </rPr>
      <t>г.Тула, пр. Ленина 112-а</t>
    </r>
  </si>
  <si>
    <t>ОТЧЕТ за  2011 г.</t>
  </si>
  <si>
    <t>Т.о.наружных газовых сетей (54-ТО)</t>
  </si>
  <si>
    <t>Т.о. газового хозяйства (ВДГО)</t>
  </si>
  <si>
    <t>За 2011</t>
  </si>
  <si>
    <t>Проверка дымоходов на газифициров.объектах</t>
  </si>
  <si>
    <t>Ремонт лифта</t>
  </si>
  <si>
    <t>Ремонт и обсл.э/оборудования, ревизия э/щитков</t>
  </si>
  <si>
    <t xml:space="preserve">Электроэнергия МОП </t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</si>
  <si>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год</t>
    </r>
  </si>
  <si>
    <r>
      <t>Расходы на 1 м</t>
    </r>
    <r>
      <rPr>
        <b/>
        <vertAlign val="superscript"/>
        <sz val="7"/>
        <rFont val="Arial Cyr"/>
        <family val="0"/>
      </rPr>
      <t>2</t>
    </r>
    <r>
      <rPr>
        <b/>
        <sz val="7"/>
        <rFont val="Arial Cyr"/>
        <family val="0"/>
      </rPr>
      <t xml:space="preserve"> в месяц</t>
    </r>
  </si>
  <si>
    <t>Площадь жилого дома</t>
  </si>
  <si>
    <t>руб.</t>
  </si>
  <si>
    <t>Управляющая компания ООО "Внешстрой-Коммунсервис"</t>
  </si>
  <si>
    <t>адрес: г.Тула, ул.Марата, д.35а, офис1</t>
  </si>
  <si>
    <t>тел. 40-55-80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</si>
</sst>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vertAlign val="superscript"/>
      <sz val="7"/>
      <name val="Arial Cyr"/>
      <family val="0"/>
    </font>
    <font>
      <sz val="9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vertAlign val="superscript"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8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 wrapText="1"/>
    </xf>
    <xf numFmtId="2" fontId="2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right"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L44" sqref="L44:S60"/>
    </sheetView>
  </sheetViews>
  <sheetFormatPr defaultColWidth="9.00390625" defaultRowHeight="12.75"/>
  <cols>
    <col min="1" max="1" width="3.00390625" style="8" customWidth="1"/>
    <col min="2" max="2" width="13.75390625" style="8" customWidth="1"/>
    <col min="3" max="3" width="15.125" style="8" customWidth="1"/>
    <col min="4" max="4" width="12.25390625" style="8" customWidth="1"/>
    <col min="5" max="5" width="4.625" style="8" customWidth="1"/>
    <col min="6" max="6" width="9.00390625" style="8" customWidth="1"/>
    <col min="7" max="7" width="9.25390625" style="8" customWidth="1"/>
    <col min="8" max="8" width="9.625" style="8" customWidth="1"/>
    <col min="9" max="9" width="7.375" style="8" customWidth="1"/>
    <col min="10" max="10" width="7.75390625" style="8" customWidth="1"/>
    <col min="11" max="11" width="6.25390625" style="8" customWidth="1"/>
    <col min="12" max="14" width="8.625" style="8" customWidth="1"/>
    <col min="15" max="15" width="7.375" style="8" customWidth="1"/>
    <col min="16" max="16" width="7.75390625" style="8" customWidth="1"/>
    <col min="17" max="16384" width="9.125" style="8" customWidth="1"/>
  </cols>
  <sheetData>
    <row r="1" spans="1:16" ht="67.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31"/>
      <c r="L1" s="31"/>
      <c r="M1" s="31"/>
      <c r="N1" s="31"/>
      <c r="O1" s="31"/>
      <c r="P1" s="31"/>
    </row>
    <row r="2" spans="1:16" ht="20.25" customHeight="1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32"/>
      <c r="L2" s="32"/>
      <c r="M2" s="32"/>
      <c r="N2" s="32"/>
      <c r="O2" s="32"/>
      <c r="P2" s="32"/>
    </row>
    <row r="3" spans="1:16" ht="13.5" customHeight="1">
      <c r="A3" s="76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32"/>
      <c r="L3" s="32"/>
      <c r="M3" s="32"/>
      <c r="N3" s="32"/>
      <c r="O3" s="32"/>
      <c r="P3" s="32"/>
    </row>
    <row r="4" spans="1:16" ht="13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33"/>
      <c r="L4" s="33"/>
      <c r="M4" s="33"/>
      <c r="N4" s="33"/>
      <c r="O4" s="33"/>
      <c r="P4" s="33"/>
    </row>
    <row r="5" spans="1:16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3"/>
      <c r="L5" s="33"/>
      <c r="M5" s="33"/>
      <c r="N5" s="33"/>
      <c r="O5" s="33"/>
      <c r="P5" s="33"/>
    </row>
    <row r="6" spans="2:5" ht="12">
      <c r="B6" s="77" t="s">
        <v>15</v>
      </c>
      <c r="C6" s="77"/>
      <c r="D6" s="38">
        <f>SUM(F14:F18)</f>
        <v>1674162.12</v>
      </c>
      <c r="E6" s="38" t="s">
        <v>61</v>
      </c>
    </row>
    <row r="7" spans="2:5" ht="12">
      <c r="B7" s="28"/>
      <c r="C7" s="27"/>
      <c r="D7" s="38"/>
      <c r="E7" s="38"/>
    </row>
    <row r="8" spans="2:5" ht="12">
      <c r="B8" s="77" t="s">
        <v>16</v>
      </c>
      <c r="C8" s="77"/>
      <c r="D8" s="38">
        <f>SUM(G14:G18)</f>
        <v>1683225.8599999999</v>
      </c>
      <c r="E8" s="38" t="s">
        <v>61</v>
      </c>
    </row>
    <row r="9" spans="2:5" ht="12">
      <c r="B9" s="28"/>
      <c r="C9" s="27"/>
      <c r="D9" s="38"/>
      <c r="E9" s="38"/>
    </row>
    <row r="10" spans="2:5" ht="12">
      <c r="B10" s="77" t="s">
        <v>17</v>
      </c>
      <c r="C10" s="77"/>
      <c r="D10" s="38">
        <f>SUM(H14:H18)</f>
        <v>1649293.4374814816</v>
      </c>
      <c r="E10" s="38" t="s">
        <v>61</v>
      </c>
    </row>
    <row r="11" spans="2:13" ht="12">
      <c r="B11" s="28"/>
      <c r="C11" s="27"/>
      <c r="D11" s="38"/>
      <c r="E11" s="38"/>
      <c r="K11" s="47"/>
      <c r="L11" s="47"/>
      <c r="M11" s="47"/>
    </row>
    <row r="12" spans="2:13" ht="18.75" customHeight="1" thickBot="1">
      <c r="B12" s="98"/>
      <c r="C12" s="98"/>
      <c r="D12" s="40"/>
      <c r="E12" s="98"/>
      <c r="F12" s="98"/>
      <c r="G12" s="99" t="s">
        <v>60</v>
      </c>
      <c r="H12" s="99"/>
      <c r="I12" s="99"/>
      <c r="J12" s="39">
        <v>5703.3</v>
      </c>
      <c r="K12" s="47"/>
      <c r="L12" s="47"/>
      <c r="M12" s="47"/>
    </row>
    <row r="13" spans="1:14" ht="27">
      <c r="A13" s="62"/>
      <c r="B13" s="100" t="s">
        <v>42</v>
      </c>
      <c r="C13" s="100"/>
      <c r="D13" s="100"/>
      <c r="E13" s="100"/>
      <c r="F13" s="63" t="s">
        <v>15</v>
      </c>
      <c r="G13" s="63" t="s">
        <v>18</v>
      </c>
      <c r="H13" s="64" t="s">
        <v>19</v>
      </c>
      <c r="I13" s="64" t="s">
        <v>58</v>
      </c>
      <c r="J13" s="65" t="s">
        <v>59</v>
      </c>
      <c r="K13" s="60"/>
      <c r="L13" s="34"/>
      <c r="M13" s="34"/>
      <c r="N13" s="29"/>
    </row>
    <row r="14" spans="1:14" ht="12">
      <c r="A14" s="66"/>
      <c r="B14" s="86" t="s">
        <v>22</v>
      </c>
      <c r="C14" s="86"/>
      <c r="D14" s="86"/>
      <c r="E14" s="86"/>
      <c r="F14" s="43">
        <v>165547.37</v>
      </c>
      <c r="G14" s="43">
        <v>168524.68</v>
      </c>
      <c r="H14" s="44">
        <v>154936.33</v>
      </c>
      <c r="I14" s="3"/>
      <c r="J14" s="67"/>
      <c r="K14" s="5"/>
      <c r="L14" s="61"/>
      <c r="M14" s="5"/>
      <c r="N14" s="5"/>
    </row>
    <row r="15" spans="1:14" ht="12">
      <c r="A15" s="66"/>
      <c r="B15" s="86" t="s">
        <v>23</v>
      </c>
      <c r="C15" s="86"/>
      <c r="D15" s="86"/>
      <c r="E15" s="86"/>
      <c r="F15" s="43">
        <v>8898.4</v>
      </c>
      <c r="G15" s="43">
        <v>8320.26</v>
      </c>
      <c r="H15" s="43">
        <v>8898.4</v>
      </c>
      <c r="I15" s="3"/>
      <c r="J15" s="67"/>
      <c r="K15" s="5"/>
      <c r="L15" s="5"/>
      <c r="M15" s="5"/>
      <c r="N15" s="5"/>
    </row>
    <row r="16" spans="1:14" ht="12">
      <c r="A16" s="66"/>
      <c r="B16" s="80" t="s">
        <v>57</v>
      </c>
      <c r="C16" s="81"/>
      <c r="D16" s="81"/>
      <c r="E16" s="82"/>
      <c r="F16" s="43">
        <v>37534.98</v>
      </c>
      <c r="G16" s="43">
        <v>35646.31</v>
      </c>
      <c r="H16" s="43">
        <v>40856.27</v>
      </c>
      <c r="I16" s="3"/>
      <c r="J16" s="67"/>
      <c r="K16" s="5"/>
      <c r="L16" s="5"/>
      <c r="M16" s="5"/>
      <c r="N16" s="5"/>
    </row>
    <row r="17" spans="1:14" ht="12">
      <c r="A17" s="66"/>
      <c r="B17" s="80" t="s">
        <v>40</v>
      </c>
      <c r="C17" s="81"/>
      <c r="D17" s="81"/>
      <c r="E17" s="82"/>
      <c r="F17" s="43">
        <v>480543.56</v>
      </c>
      <c r="G17" s="43">
        <v>483883.95</v>
      </c>
      <c r="H17" s="43">
        <v>496934.74</v>
      </c>
      <c r="I17" s="3"/>
      <c r="J17" s="67"/>
      <c r="K17" s="5"/>
      <c r="L17" s="5"/>
      <c r="M17" s="5"/>
      <c r="N17" s="5"/>
    </row>
    <row r="18" spans="1:14" ht="12.75" thickBot="1">
      <c r="A18" s="68"/>
      <c r="B18" s="83" t="s">
        <v>28</v>
      </c>
      <c r="C18" s="84"/>
      <c r="D18" s="84"/>
      <c r="E18" s="85"/>
      <c r="F18" s="45">
        <v>981637.81</v>
      </c>
      <c r="G18" s="45">
        <v>986850.66</v>
      </c>
      <c r="H18" s="46">
        <f>SUM(H19:H41)</f>
        <v>947667.6974814816</v>
      </c>
      <c r="I18" s="42">
        <f>SUM(I19:I41)</f>
        <v>166.16129214340495</v>
      </c>
      <c r="J18" s="69">
        <f>SUM(J19:J41)</f>
        <v>13.846774345283746</v>
      </c>
      <c r="K18" s="35"/>
      <c r="L18" s="5"/>
      <c r="M18" s="5"/>
      <c r="N18" s="5"/>
    </row>
    <row r="19" spans="1:14" ht="12">
      <c r="A19" s="70">
        <v>1</v>
      </c>
      <c r="B19" s="93" t="s">
        <v>37</v>
      </c>
      <c r="C19" s="93"/>
      <c r="D19" s="93"/>
      <c r="E19" s="93"/>
      <c r="F19" s="41"/>
      <c r="G19" s="41"/>
      <c r="H19" s="41">
        <v>2734.34</v>
      </c>
      <c r="I19" s="41">
        <f>H19/P78</f>
        <v>0.4794312064944857</v>
      </c>
      <c r="J19" s="71">
        <f aca="true" t="shared" si="0" ref="J19:J41">I19/12</f>
        <v>0.03995260054120714</v>
      </c>
      <c r="K19" s="30"/>
      <c r="L19" s="30"/>
      <c r="M19" s="30"/>
      <c r="N19" s="30"/>
    </row>
    <row r="20" spans="1:14" ht="12">
      <c r="A20" s="66">
        <f>A19+1</f>
        <v>2</v>
      </c>
      <c r="B20" s="87" t="s">
        <v>45</v>
      </c>
      <c r="C20" s="88"/>
      <c r="D20" s="88"/>
      <c r="E20" s="89"/>
      <c r="F20" s="2"/>
      <c r="G20" s="2"/>
      <c r="H20" s="2">
        <v>458.43</v>
      </c>
      <c r="I20" s="2">
        <f>H20/P78</f>
        <v>0.08037978012729473</v>
      </c>
      <c r="J20" s="72">
        <f t="shared" si="0"/>
        <v>0.006698315010607894</v>
      </c>
      <c r="K20" s="30"/>
      <c r="L20" s="30"/>
      <c r="M20" s="30"/>
      <c r="N20" s="30"/>
    </row>
    <row r="21" spans="1:14" ht="12">
      <c r="A21" s="66">
        <f aca="true" t="shared" si="1" ref="A21:A41">A20+1</f>
        <v>3</v>
      </c>
      <c r="B21" s="87" t="s">
        <v>35</v>
      </c>
      <c r="C21" s="88"/>
      <c r="D21" s="88"/>
      <c r="E21" s="89"/>
      <c r="F21" s="2"/>
      <c r="G21" s="2"/>
      <c r="H21" s="2">
        <v>431</v>
      </c>
      <c r="I21" s="2">
        <f>H21/P78</f>
        <v>0.0755702838707415</v>
      </c>
      <c r="J21" s="72">
        <f t="shared" si="0"/>
        <v>0.006297523655895125</v>
      </c>
      <c r="K21" s="30"/>
      <c r="L21" s="30"/>
      <c r="M21" s="30"/>
      <c r="N21" s="30"/>
    </row>
    <row r="22" spans="1:14" ht="12">
      <c r="A22" s="66">
        <f t="shared" si="1"/>
        <v>4</v>
      </c>
      <c r="B22" s="87" t="s">
        <v>29</v>
      </c>
      <c r="C22" s="88"/>
      <c r="D22" s="88"/>
      <c r="E22" s="89"/>
      <c r="F22" s="2"/>
      <c r="G22" s="2"/>
      <c r="H22" s="2">
        <v>33209.2</v>
      </c>
      <c r="I22" s="2">
        <f>H22/P78</f>
        <v>5.822804341346237</v>
      </c>
      <c r="J22" s="72">
        <f t="shared" si="0"/>
        <v>0.48523369511218645</v>
      </c>
      <c r="K22" s="30"/>
      <c r="L22" s="30"/>
      <c r="M22" s="30"/>
      <c r="N22" s="30"/>
    </row>
    <row r="23" spans="1:14" ht="12">
      <c r="A23" s="66">
        <f t="shared" si="1"/>
        <v>5</v>
      </c>
      <c r="B23" s="87" t="s">
        <v>34</v>
      </c>
      <c r="C23" s="88"/>
      <c r="D23" s="88"/>
      <c r="E23" s="89"/>
      <c r="F23" s="2"/>
      <c r="G23" s="2"/>
      <c r="H23" s="2">
        <v>180669.13</v>
      </c>
      <c r="I23" s="2">
        <f>H23/P78</f>
        <v>31.677998702505565</v>
      </c>
      <c r="J23" s="72">
        <f t="shared" si="0"/>
        <v>2.6398332252087973</v>
      </c>
      <c r="K23" s="30"/>
      <c r="L23" s="30"/>
      <c r="M23" s="30"/>
      <c r="N23" s="30"/>
    </row>
    <row r="24" spans="1:14" ht="12">
      <c r="A24" s="66">
        <f t="shared" si="1"/>
        <v>6</v>
      </c>
      <c r="B24" s="87" t="s">
        <v>33</v>
      </c>
      <c r="C24" s="88"/>
      <c r="D24" s="88"/>
      <c r="E24" s="89"/>
      <c r="F24" s="26"/>
      <c r="G24" s="2"/>
      <c r="H24" s="2">
        <f>J12*29.62</f>
        <v>168931.746</v>
      </c>
      <c r="I24" s="2">
        <f>H24/P78</f>
        <v>29.62</v>
      </c>
      <c r="J24" s="72">
        <f t="shared" si="0"/>
        <v>2.4683333333333333</v>
      </c>
      <c r="K24" s="30"/>
      <c r="L24" s="30"/>
      <c r="M24" s="30"/>
      <c r="N24" s="30"/>
    </row>
    <row r="25" spans="1:14" ht="12">
      <c r="A25" s="66">
        <f t="shared" si="1"/>
        <v>7</v>
      </c>
      <c r="B25" s="87" t="s">
        <v>41</v>
      </c>
      <c r="C25" s="88"/>
      <c r="D25" s="88"/>
      <c r="E25" s="89"/>
      <c r="F25" s="26"/>
      <c r="G25" s="2"/>
      <c r="H25" s="2">
        <v>11421.62</v>
      </c>
      <c r="I25" s="2">
        <f>H25/P78</f>
        <v>2.0026335630249155</v>
      </c>
      <c r="J25" s="72">
        <f t="shared" si="0"/>
        <v>0.1668861302520763</v>
      </c>
      <c r="K25" s="30"/>
      <c r="L25" s="30"/>
      <c r="M25" s="30"/>
      <c r="N25" s="30"/>
    </row>
    <row r="26" spans="1:14" ht="12" customHeight="1">
      <c r="A26" s="66">
        <f t="shared" si="1"/>
        <v>8</v>
      </c>
      <c r="B26" s="87" t="s">
        <v>47</v>
      </c>
      <c r="C26" s="88"/>
      <c r="D26" s="88"/>
      <c r="E26" s="89"/>
      <c r="F26" s="2"/>
      <c r="G26" s="2"/>
      <c r="H26" s="2">
        <v>4000</v>
      </c>
      <c r="I26" s="2">
        <f>H26/P78</f>
        <v>0.7013483421878561</v>
      </c>
      <c r="J26" s="72">
        <f t="shared" si="0"/>
        <v>0.058445695182321344</v>
      </c>
      <c r="K26" s="30"/>
      <c r="L26" s="30"/>
      <c r="M26" s="30"/>
      <c r="N26" s="30"/>
    </row>
    <row r="27" spans="1:14" ht="12" customHeight="1">
      <c r="A27" s="66">
        <f t="shared" si="1"/>
        <v>9</v>
      </c>
      <c r="B27" s="87" t="s">
        <v>38</v>
      </c>
      <c r="C27" s="88"/>
      <c r="D27" s="88"/>
      <c r="E27" s="89"/>
      <c r="F27" s="2"/>
      <c r="G27" s="2"/>
      <c r="H27" s="2">
        <v>716</v>
      </c>
      <c r="I27" s="2">
        <f>H27/P78</f>
        <v>0.12554135325162624</v>
      </c>
      <c r="J27" s="72">
        <f t="shared" si="0"/>
        <v>0.01046177943763552</v>
      </c>
      <c r="K27" s="30"/>
      <c r="L27" s="30"/>
      <c r="M27" s="30"/>
      <c r="N27" s="30"/>
    </row>
    <row r="28" spans="1:14" ht="12">
      <c r="A28" s="66">
        <f t="shared" si="1"/>
        <v>10</v>
      </c>
      <c r="B28" s="87" t="s">
        <v>54</v>
      </c>
      <c r="C28" s="88"/>
      <c r="D28" s="88"/>
      <c r="E28" s="89"/>
      <c r="F28" s="2"/>
      <c r="G28" s="2"/>
      <c r="H28" s="2">
        <v>311.04</v>
      </c>
      <c r="I28" s="2">
        <f>H28/P78</f>
        <v>0.0545368470885277</v>
      </c>
      <c r="J28" s="72">
        <f>I28/12</f>
        <v>0.004544737257377308</v>
      </c>
      <c r="K28" s="30"/>
      <c r="L28" s="30"/>
      <c r="M28" s="30"/>
      <c r="N28" s="30"/>
    </row>
    <row r="29" spans="1:14" ht="12">
      <c r="A29" s="66">
        <f t="shared" si="1"/>
        <v>11</v>
      </c>
      <c r="B29" s="90" t="s">
        <v>46</v>
      </c>
      <c r="C29" s="91"/>
      <c r="D29" s="91"/>
      <c r="E29" s="92"/>
      <c r="F29" s="2"/>
      <c r="G29" s="2"/>
      <c r="H29" s="2">
        <v>4471.2</v>
      </c>
      <c r="I29" s="2">
        <f>H29/P78</f>
        <v>0.7839671768975855</v>
      </c>
      <c r="J29" s="72">
        <f t="shared" si="0"/>
        <v>0.0653305980747988</v>
      </c>
      <c r="K29" s="30"/>
      <c r="L29" s="30"/>
      <c r="M29" s="30"/>
      <c r="N29" s="30"/>
    </row>
    <row r="30" spans="1:14" ht="12">
      <c r="A30" s="66">
        <f t="shared" si="1"/>
        <v>12</v>
      </c>
      <c r="B30" s="87" t="s">
        <v>36</v>
      </c>
      <c r="C30" s="88"/>
      <c r="D30" s="88"/>
      <c r="E30" s="89"/>
      <c r="F30" s="2"/>
      <c r="G30" s="2"/>
      <c r="H30" s="2">
        <v>671</v>
      </c>
      <c r="I30" s="2">
        <f>H30/P78</f>
        <v>0.11765118440201286</v>
      </c>
      <c r="J30" s="72">
        <f t="shared" si="0"/>
        <v>0.009804265366834404</v>
      </c>
      <c r="K30" s="30"/>
      <c r="L30" s="30"/>
      <c r="M30" s="30"/>
      <c r="N30" s="30"/>
    </row>
    <row r="31" spans="1:14" ht="13.5" customHeight="1">
      <c r="A31" s="66">
        <f t="shared" si="1"/>
        <v>13</v>
      </c>
      <c r="B31" s="87" t="s">
        <v>56</v>
      </c>
      <c r="C31" s="88"/>
      <c r="D31" s="88"/>
      <c r="E31" s="89"/>
      <c r="F31" s="2"/>
      <c r="G31" s="2"/>
      <c r="H31" s="2">
        <v>1569.53</v>
      </c>
      <c r="I31" s="2">
        <f>H31/P78</f>
        <v>0.27519681587852646</v>
      </c>
      <c r="J31" s="72">
        <f>I31/12</f>
        <v>0.022933067989877206</v>
      </c>
      <c r="K31" s="30"/>
      <c r="L31" s="30"/>
      <c r="M31" s="30"/>
      <c r="N31" s="30"/>
    </row>
    <row r="32" spans="1:14" ht="12">
      <c r="A32" s="66">
        <f t="shared" si="1"/>
        <v>14</v>
      </c>
      <c r="B32" s="57" t="s">
        <v>55</v>
      </c>
      <c r="C32" s="58"/>
      <c r="D32" s="58"/>
      <c r="E32" s="59"/>
      <c r="F32" s="2"/>
      <c r="G32" s="2"/>
      <c r="H32" s="2">
        <v>36122.97</v>
      </c>
      <c r="I32" s="2">
        <f>H32/P78</f>
        <v>6.333696281100416</v>
      </c>
      <c r="J32" s="72">
        <f>I32/12</f>
        <v>0.5278080234250346</v>
      </c>
      <c r="K32" s="30"/>
      <c r="L32" s="30"/>
      <c r="M32" s="30"/>
      <c r="N32" s="30"/>
    </row>
    <row r="33" spans="1:14" ht="12">
      <c r="A33" s="66">
        <f t="shared" si="1"/>
        <v>15</v>
      </c>
      <c r="B33" s="87" t="s">
        <v>32</v>
      </c>
      <c r="C33" s="88"/>
      <c r="D33" s="88"/>
      <c r="E33" s="89"/>
      <c r="F33" s="2"/>
      <c r="G33" s="2"/>
      <c r="H33" s="2">
        <v>600</v>
      </c>
      <c r="I33" s="2">
        <f>H33/P78</f>
        <v>0.10520225132817843</v>
      </c>
      <c r="J33" s="72">
        <f t="shared" si="0"/>
        <v>0.008766854277348203</v>
      </c>
      <c r="K33" s="30"/>
      <c r="L33" s="30"/>
      <c r="M33" s="30"/>
      <c r="N33" s="30"/>
    </row>
    <row r="34" spans="1:14" ht="12">
      <c r="A34" s="66">
        <f t="shared" si="1"/>
        <v>16</v>
      </c>
      <c r="B34" s="87" t="s">
        <v>52</v>
      </c>
      <c r="C34" s="88"/>
      <c r="D34" s="88"/>
      <c r="E34" s="89"/>
      <c r="F34" s="2"/>
      <c r="G34" s="2"/>
      <c r="H34" s="2">
        <v>17511.12</v>
      </c>
      <c r="I34" s="2">
        <f>H34/P78</f>
        <v>3.0703487454631526</v>
      </c>
      <c r="J34" s="72">
        <f t="shared" si="0"/>
        <v>0.25586239545526274</v>
      </c>
      <c r="K34" s="30"/>
      <c r="L34" s="30"/>
      <c r="M34" s="30"/>
      <c r="N34" s="30"/>
    </row>
    <row r="35" spans="1:14" ht="12">
      <c r="A35" s="66">
        <f t="shared" si="1"/>
        <v>17</v>
      </c>
      <c r="B35" s="94" t="s">
        <v>48</v>
      </c>
      <c r="C35" s="94"/>
      <c r="D35" s="94"/>
      <c r="E35" s="94"/>
      <c r="F35" s="2"/>
      <c r="G35" s="2"/>
      <c r="H35" s="2">
        <v>3837</v>
      </c>
      <c r="I35" s="2">
        <f>H35/P78</f>
        <v>0.672768397243701</v>
      </c>
      <c r="J35" s="72">
        <f t="shared" si="0"/>
        <v>0.05606403310364175</v>
      </c>
      <c r="K35" s="30"/>
      <c r="L35" s="30"/>
      <c r="M35" s="30"/>
      <c r="N35" s="30"/>
    </row>
    <row r="36" spans="1:14" ht="12">
      <c r="A36" s="66">
        <f t="shared" si="1"/>
        <v>18</v>
      </c>
      <c r="B36" s="87" t="s">
        <v>51</v>
      </c>
      <c r="C36" s="88"/>
      <c r="D36" s="88"/>
      <c r="E36" s="89"/>
      <c r="F36" s="2"/>
      <c r="G36" s="2"/>
      <c r="H36" s="2">
        <v>8457.45</v>
      </c>
      <c r="I36" s="2">
        <f>H36/P78</f>
        <v>1.4829046341591712</v>
      </c>
      <c r="J36" s="72">
        <f t="shared" si="0"/>
        <v>0.12357538617993093</v>
      </c>
      <c r="K36" s="30"/>
      <c r="L36" s="30"/>
      <c r="M36" s="30"/>
      <c r="N36" s="30"/>
    </row>
    <row r="37" spans="1:14" ht="12">
      <c r="A37" s="66">
        <f>A36+1</f>
        <v>19</v>
      </c>
      <c r="B37" s="87" t="s">
        <v>30</v>
      </c>
      <c r="C37" s="88"/>
      <c r="D37" s="88"/>
      <c r="E37" s="89"/>
      <c r="F37" s="2"/>
      <c r="G37" s="2"/>
      <c r="H37" s="2">
        <v>144766.32</v>
      </c>
      <c r="I37" s="2">
        <f>H37/P78</f>
        <v>25.38290463415917</v>
      </c>
      <c r="J37" s="72">
        <f t="shared" si="0"/>
        <v>2.1152420528465976</v>
      </c>
      <c r="K37" s="30"/>
      <c r="L37" s="30"/>
      <c r="M37" s="30"/>
      <c r="N37" s="30"/>
    </row>
    <row r="38" spans="1:14" ht="12">
      <c r="A38" s="66">
        <f t="shared" si="1"/>
        <v>20</v>
      </c>
      <c r="B38" s="87" t="s">
        <v>31</v>
      </c>
      <c r="C38" s="88"/>
      <c r="D38" s="88"/>
      <c r="E38" s="89"/>
      <c r="F38" s="2"/>
      <c r="G38" s="2"/>
      <c r="H38" s="2">
        <v>5730</v>
      </c>
      <c r="I38" s="2">
        <f>H38/P78</f>
        <v>1.0046815001841038</v>
      </c>
      <c r="J38" s="72">
        <f t="shared" si="0"/>
        <v>0.08372345834867533</v>
      </c>
      <c r="K38" s="30"/>
      <c r="L38" s="30"/>
      <c r="M38" s="30"/>
      <c r="N38" s="30"/>
    </row>
    <row r="39" spans="1:14" ht="12">
      <c r="A39" s="66">
        <f t="shared" si="1"/>
        <v>21</v>
      </c>
      <c r="B39" s="87" t="s">
        <v>39</v>
      </c>
      <c r="C39" s="88"/>
      <c r="D39" s="88"/>
      <c r="E39" s="89"/>
      <c r="F39" s="2"/>
      <c r="G39" s="2"/>
      <c r="H39" s="2">
        <v>66475.91</v>
      </c>
      <c r="I39" s="2">
        <f>H39/P78</f>
        <v>11.655692318482282</v>
      </c>
      <c r="J39" s="72">
        <f t="shared" si="0"/>
        <v>0.9713076932068568</v>
      </c>
      <c r="K39" s="30"/>
      <c r="L39" s="30"/>
      <c r="M39" s="30"/>
      <c r="N39" s="30"/>
    </row>
    <row r="40" spans="1:14" ht="12">
      <c r="A40" s="66">
        <f t="shared" si="1"/>
        <v>22</v>
      </c>
      <c r="B40" s="87" t="s">
        <v>44</v>
      </c>
      <c r="C40" s="88"/>
      <c r="D40" s="88"/>
      <c r="E40" s="89"/>
      <c r="F40" s="2"/>
      <c r="G40" s="2"/>
      <c r="H40" s="2">
        <v>74</v>
      </c>
      <c r="I40" s="2">
        <f>H40/P78</f>
        <v>0.012974944330475338</v>
      </c>
      <c r="J40" s="72">
        <f t="shared" si="0"/>
        <v>0.0010812453608729448</v>
      </c>
      <c r="K40" s="30"/>
      <c r="L40" s="30"/>
      <c r="M40" s="30"/>
      <c r="N40" s="30"/>
    </row>
    <row r="41" spans="1:14" ht="12.75" thickBot="1">
      <c r="A41" s="68">
        <f t="shared" si="1"/>
        <v>23</v>
      </c>
      <c r="B41" s="95" t="s">
        <v>27</v>
      </c>
      <c r="C41" s="96"/>
      <c r="D41" s="96"/>
      <c r="E41" s="97"/>
      <c r="F41" s="73"/>
      <c r="G41" s="73"/>
      <c r="H41" s="73">
        <f>F18/135*35</f>
        <v>254498.69148148148</v>
      </c>
      <c r="I41" s="73">
        <f>H41/P78</f>
        <v>44.62305883987892</v>
      </c>
      <c r="J41" s="74">
        <f t="shared" si="0"/>
        <v>3.718588236656577</v>
      </c>
      <c r="K41" s="30"/>
      <c r="L41" s="30"/>
      <c r="M41" s="30"/>
      <c r="N41" s="30"/>
    </row>
    <row r="42" spans="11:13" ht="12">
      <c r="K42" s="47"/>
      <c r="L42" s="47"/>
      <c r="M42" s="47"/>
    </row>
    <row r="43" spans="1:13" ht="14.25">
      <c r="A43" s="47"/>
      <c r="B43" s="36"/>
      <c r="C43" s="36"/>
      <c r="D43" s="36"/>
      <c r="E43" s="36"/>
      <c r="F43" s="36"/>
      <c r="G43" s="36"/>
      <c r="H43" s="36"/>
      <c r="K43" s="47"/>
      <c r="L43" s="47"/>
      <c r="M43" s="47"/>
    </row>
    <row r="44" spans="1:13" ht="12">
      <c r="A44" s="47"/>
      <c r="K44" s="47"/>
      <c r="L44" s="47"/>
      <c r="M44" s="47"/>
    </row>
    <row r="45" spans="1:13" ht="12">
      <c r="A45" s="47"/>
      <c r="K45" s="47"/>
      <c r="L45" s="47"/>
      <c r="M45" s="47"/>
    </row>
    <row r="46" spans="1:19" ht="14.25">
      <c r="A46" s="47"/>
      <c r="D46" s="11" t="s">
        <v>62</v>
      </c>
      <c r="S46" s="36"/>
    </row>
    <row r="47" spans="1:18" ht="14.25">
      <c r="A47" s="49"/>
      <c r="D47" s="11" t="s">
        <v>63</v>
      </c>
      <c r="L47" s="36"/>
      <c r="M47" s="36"/>
      <c r="N47" s="36"/>
      <c r="O47" s="36"/>
      <c r="P47" s="36"/>
      <c r="R47" s="36"/>
    </row>
    <row r="48" spans="1:19" ht="14.25">
      <c r="A48" s="47"/>
      <c r="D48" s="11" t="s">
        <v>64</v>
      </c>
      <c r="S48" s="36"/>
    </row>
    <row r="50" spans="12:18" ht="14.25">
      <c r="L50" s="50"/>
      <c r="M50" s="51"/>
      <c r="N50" s="51"/>
      <c r="O50" s="52"/>
      <c r="P50" s="30"/>
      <c r="R50" s="48"/>
    </row>
    <row r="53" spans="12:18" ht="12">
      <c r="L53" s="53"/>
      <c r="M53" s="54"/>
      <c r="N53" s="54"/>
      <c r="O53" s="54"/>
      <c r="P53" s="55"/>
      <c r="R53" s="55"/>
    </row>
    <row r="64" spans="2:8" ht="12">
      <c r="B64" s="53"/>
      <c r="C64" s="54"/>
      <c r="D64" s="54"/>
      <c r="E64" s="54"/>
      <c r="H64" s="56"/>
    </row>
    <row r="66" ht="12">
      <c r="D66" s="11"/>
    </row>
    <row r="67" spans="1:16" ht="12">
      <c r="A67" s="13"/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25"/>
    </row>
    <row r="68" spans="1:16" ht="12">
      <c r="A68" s="10"/>
      <c r="B68" s="1" t="s">
        <v>20</v>
      </c>
      <c r="C68" s="10"/>
      <c r="D68" s="3"/>
      <c r="E68" s="3"/>
      <c r="F68" s="3"/>
      <c r="G68" s="3"/>
      <c r="H68" s="3"/>
      <c r="I68" s="17"/>
      <c r="J68" s="17"/>
      <c r="K68" s="17"/>
      <c r="L68" s="17"/>
      <c r="M68" s="17"/>
      <c r="N68" s="17"/>
      <c r="O68" s="17"/>
      <c r="P68" s="21"/>
    </row>
    <row r="69" spans="1:16" s="9" customFormat="1" ht="11.25">
      <c r="A69" s="1"/>
      <c r="B69" s="79" t="s">
        <v>21</v>
      </c>
      <c r="C69" s="24" t="s">
        <v>43</v>
      </c>
      <c r="D69" s="6"/>
      <c r="E69" s="6">
        <v>178.3</v>
      </c>
      <c r="F69" s="6">
        <v>178.3</v>
      </c>
      <c r="G69" s="6">
        <v>178.3</v>
      </c>
      <c r="H69" s="6">
        <v>178.3</v>
      </c>
      <c r="I69" s="6">
        <v>178.3</v>
      </c>
      <c r="J69" s="6">
        <v>178.3</v>
      </c>
      <c r="K69" s="6">
        <v>178.3</v>
      </c>
      <c r="L69" s="6">
        <v>178.3</v>
      </c>
      <c r="M69" s="6">
        <v>178.3</v>
      </c>
      <c r="N69" s="6">
        <v>178.3</v>
      </c>
      <c r="O69" s="6">
        <v>178.3</v>
      </c>
      <c r="P69" s="22">
        <v>178.3</v>
      </c>
    </row>
    <row r="70" spans="1:16" s="9" customFormat="1" ht="11.25">
      <c r="A70" s="1"/>
      <c r="B70" s="79"/>
      <c r="C70" s="24" t="s">
        <v>24</v>
      </c>
      <c r="D70" s="6"/>
      <c r="E70" s="6">
        <v>155.9</v>
      </c>
      <c r="F70" s="6">
        <v>155.9</v>
      </c>
      <c r="G70" s="6">
        <v>155.9</v>
      </c>
      <c r="H70" s="6">
        <v>155.9</v>
      </c>
      <c r="I70" s="6">
        <v>155.9</v>
      </c>
      <c r="J70" s="6">
        <v>155.9</v>
      </c>
      <c r="K70" s="6">
        <v>155.9</v>
      </c>
      <c r="L70" s="6">
        <v>155.9</v>
      </c>
      <c r="M70" s="6">
        <v>155.9</v>
      </c>
      <c r="N70" s="6">
        <v>155.9</v>
      </c>
      <c r="O70" s="6">
        <v>155.9</v>
      </c>
      <c r="P70" s="22">
        <v>155.9</v>
      </c>
    </row>
    <row r="71" spans="1:16" s="9" customFormat="1" ht="11.25">
      <c r="A71" s="1"/>
      <c r="B71" s="79"/>
      <c r="C71" s="24" t="s">
        <v>25</v>
      </c>
      <c r="D71" s="6"/>
      <c r="E71" s="6">
        <v>72.1</v>
      </c>
      <c r="F71" s="6">
        <v>72.1</v>
      </c>
      <c r="G71" s="6">
        <v>72.1</v>
      </c>
      <c r="H71" s="6">
        <v>72.1</v>
      </c>
      <c r="I71" s="6">
        <v>72.1</v>
      </c>
      <c r="J71" s="6">
        <v>72.1</v>
      </c>
      <c r="K71" s="6">
        <v>72.1</v>
      </c>
      <c r="L71" s="6">
        <v>72.1</v>
      </c>
      <c r="M71" s="6">
        <v>72.1</v>
      </c>
      <c r="N71" s="6">
        <v>72.1</v>
      </c>
      <c r="O71" s="6">
        <v>72.1</v>
      </c>
      <c r="P71" s="22">
        <v>72.1</v>
      </c>
    </row>
    <row r="72" spans="1:16" s="9" customFormat="1" ht="11.25">
      <c r="A72" s="1"/>
      <c r="B72" s="79"/>
      <c r="C72" s="24" t="s">
        <v>26</v>
      </c>
      <c r="D72" s="7"/>
      <c r="E72" s="7">
        <v>44</v>
      </c>
      <c r="F72" s="7">
        <v>44</v>
      </c>
      <c r="G72" s="7">
        <v>44</v>
      </c>
      <c r="H72" s="7">
        <v>44</v>
      </c>
      <c r="I72" s="7">
        <v>44</v>
      </c>
      <c r="J72" s="7">
        <v>44</v>
      </c>
      <c r="K72" s="7">
        <v>44</v>
      </c>
      <c r="L72" s="7">
        <v>44</v>
      </c>
      <c r="M72" s="7">
        <v>44</v>
      </c>
      <c r="N72" s="7">
        <v>44</v>
      </c>
      <c r="O72" s="7">
        <v>44</v>
      </c>
      <c r="P72" s="23">
        <v>44</v>
      </c>
    </row>
    <row r="73" spans="4:16" s="9" customFormat="1" ht="9.75">
      <c r="D73" s="20">
        <f aca="true" t="shared" si="2" ref="D73:P73">SUM(D69:D72)</f>
        <v>0</v>
      </c>
      <c r="E73" s="20">
        <f t="shared" si="2"/>
        <v>450.30000000000007</v>
      </c>
      <c r="F73" s="20">
        <f t="shared" si="2"/>
        <v>450.30000000000007</v>
      </c>
      <c r="G73" s="20">
        <f t="shared" si="2"/>
        <v>450.30000000000007</v>
      </c>
      <c r="H73" s="20">
        <f t="shared" si="2"/>
        <v>450.30000000000007</v>
      </c>
      <c r="I73" s="20">
        <f t="shared" si="2"/>
        <v>450.30000000000007</v>
      </c>
      <c r="J73" s="20">
        <f t="shared" si="2"/>
        <v>450.30000000000007</v>
      </c>
      <c r="K73" s="20">
        <f t="shared" si="2"/>
        <v>450.30000000000007</v>
      </c>
      <c r="L73" s="20">
        <f t="shared" si="2"/>
        <v>450.30000000000007</v>
      </c>
      <c r="M73" s="20">
        <f t="shared" si="2"/>
        <v>450.30000000000007</v>
      </c>
      <c r="N73" s="20">
        <f t="shared" si="2"/>
        <v>450.30000000000007</v>
      </c>
      <c r="O73" s="20">
        <f t="shared" si="2"/>
        <v>450.30000000000007</v>
      </c>
      <c r="P73" s="20">
        <f t="shared" si="2"/>
        <v>450.30000000000007</v>
      </c>
    </row>
    <row r="74" spans="1:16" ht="12">
      <c r="A74" s="1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8"/>
    </row>
    <row r="75" spans="1:16" ht="12">
      <c r="A75" s="10"/>
      <c r="B75" s="16" t="s">
        <v>12</v>
      </c>
      <c r="C75" s="15"/>
      <c r="D75" s="12" t="s">
        <v>0</v>
      </c>
      <c r="E75" s="12" t="s">
        <v>1</v>
      </c>
      <c r="F75" s="12" t="s">
        <v>2</v>
      </c>
      <c r="G75" s="12" t="s">
        <v>3</v>
      </c>
      <c r="H75" s="12" t="s">
        <v>4</v>
      </c>
      <c r="I75" s="12" t="s">
        <v>5</v>
      </c>
      <c r="J75" s="12" t="s">
        <v>6</v>
      </c>
      <c r="K75" s="12" t="s">
        <v>7</v>
      </c>
      <c r="L75" s="12" t="s">
        <v>8</v>
      </c>
      <c r="M75" s="12" t="s">
        <v>9</v>
      </c>
      <c r="N75" s="12" t="s">
        <v>10</v>
      </c>
      <c r="O75" s="12" t="s">
        <v>11</v>
      </c>
      <c r="P75" s="12" t="s">
        <v>53</v>
      </c>
    </row>
    <row r="76" spans="1:16" s="9" customFormat="1" ht="9.75">
      <c r="A76" s="1"/>
      <c r="B76" s="4" t="s">
        <v>13</v>
      </c>
      <c r="C76" s="4"/>
      <c r="D76" s="19">
        <v>5703.3</v>
      </c>
      <c r="E76" s="19">
        <v>5703.3</v>
      </c>
      <c r="F76" s="19">
        <v>5703.3</v>
      </c>
      <c r="G76" s="19">
        <v>5703.3</v>
      </c>
      <c r="H76" s="19">
        <v>5703.3</v>
      </c>
      <c r="I76" s="19">
        <v>5703.3</v>
      </c>
      <c r="J76" s="19">
        <v>5703.3</v>
      </c>
      <c r="K76" s="19">
        <v>5703.3</v>
      </c>
      <c r="L76" s="19">
        <v>5703.3</v>
      </c>
      <c r="M76" s="19">
        <v>5703.3</v>
      </c>
      <c r="N76" s="19">
        <v>5703.3</v>
      </c>
      <c r="O76" s="19">
        <v>5703.3</v>
      </c>
      <c r="P76" s="19">
        <v>5703.3</v>
      </c>
    </row>
    <row r="77" spans="1:16" s="9" customFormat="1" ht="11.25" customHeight="1">
      <c r="A77" s="1"/>
      <c r="B77" s="4"/>
      <c r="C77" s="4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ht="12">
      <c r="A78" s="10"/>
      <c r="B78" s="1"/>
      <c r="C78" s="1"/>
      <c r="D78" s="20">
        <f aca="true" t="shared" si="3" ref="D78:P78">SUM(D76:D77)</f>
        <v>5703.3</v>
      </c>
      <c r="E78" s="20">
        <f t="shared" si="3"/>
        <v>5703.3</v>
      </c>
      <c r="F78" s="20">
        <f t="shared" si="3"/>
        <v>5703.3</v>
      </c>
      <c r="G78" s="20">
        <f t="shared" si="3"/>
        <v>5703.3</v>
      </c>
      <c r="H78" s="20">
        <f t="shared" si="3"/>
        <v>5703.3</v>
      </c>
      <c r="I78" s="20">
        <f t="shared" si="3"/>
        <v>5703.3</v>
      </c>
      <c r="J78" s="20">
        <f t="shared" si="3"/>
        <v>5703.3</v>
      </c>
      <c r="K78" s="20">
        <f t="shared" si="3"/>
        <v>5703.3</v>
      </c>
      <c r="L78" s="20">
        <f t="shared" si="3"/>
        <v>5703.3</v>
      </c>
      <c r="M78" s="20">
        <f t="shared" si="3"/>
        <v>5703.3</v>
      </c>
      <c r="N78" s="20">
        <f t="shared" si="3"/>
        <v>5703.3</v>
      </c>
      <c r="O78" s="20">
        <f t="shared" si="3"/>
        <v>5703.3</v>
      </c>
      <c r="P78" s="20">
        <f t="shared" si="3"/>
        <v>5703.3</v>
      </c>
    </row>
    <row r="79" spans="1:16" ht="12">
      <c r="A79" s="10"/>
      <c r="B79" s="10"/>
      <c r="C79" s="10"/>
      <c r="D79" s="18">
        <f aca="true" t="shared" si="4" ref="D79:P79">D73+D78</f>
        <v>5703.3</v>
      </c>
      <c r="E79" s="18">
        <f t="shared" si="4"/>
        <v>6153.6</v>
      </c>
      <c r="F79" s="18">
        <f t="shared" si="4"/>
        <v>6153.6</v>
      </c>
      <c r="G79" s="18">
        <f t="shared" si="4"/>
        <v>6153.6</v>
      </c>
      <c r="H79" s="18">
        <f t="shared" si="4"/>
        <v>6153.6</v>
      </c>
      <c r="I79" s="18">
        <f t="shared" si="4"/>
        <v>6153.6</v>
      </c>
      <c r="J79" s="18">
        <f t="shared" si="4"/>
        <v>6153.6</v>
      </c>
      <c r="K79" s="18">
        <f t="shared" si="4"/>
        <v>6153.6</v>
      </c>
      <c r="L79" s="18">
        <f t="shared" si="4"/>
        <v>6153.6</v>
      </c>
      <c r="M79" s="18">
        <f t="shared" si="4"/>
        <v>6153.6</v>
      </c>
      <c r="N79" s="18">
        <f t="shared" si="4"/>
        <v>6153.6</v>
      </c>
      <c r="O79" s="18">
        <f t="shared" si="4"/>
        <v>6153.6</v>
      </c>
      <c r="P79" s="18">
        <f t="shared" si="4"/>
        <v>6153.6</v>
      </c>
    </row>
  </sheetData>
  <sheetProtection/>
  <mergeCells count="39">
    <mergeCell ref="B8:C8"/>
    <mergeCell ref="B10:C10"/>
    <mergeCell ref="B12:C12"/>
    <mergeCell ref="E12:F12"/>
    <mergeCell ref="G12:I12"/>
    <mergeCell ref="B13:E13"/>
    <mergeCell ref="A1:J1"/>
    <mergeCell ref="A2:J2"/>
    <mergeCell ref="A3:J3"/>
    <mergeCell ref="A4:J4"/>
    <mergeCell ref="B6:C6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9:E39"/>
    <mergeCell ref="B40:E40"/>
    <mergeCell ref="B41:E41"/>
    <mergeCell ref="B69:B72"/>
    <mergeCell ref="B33:E33"/>
    <mergeCell ref="B34:E34"/>
    <mergeCell ref="B35:E35"/>
    <mergeCell ref="B36:E36"/>
    <mergeCell ref="B37:E37"/>
    <mergeCell ref="B38:E38"/>
  </mergeCells>
  <printOptions/>
  <pageMargins left="0.9055118110236221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2012-03-30T09:02:39Z</cp:lastPrinted>
  <dcterms:created xsi:type="dcterms:W3CDTF">2009-02-25T11:09:36Z</dcterms:created>
  <dcterms:modified xsi:type="dcterms:W3CDTF">2012-03-30T09:02:43Z</dcterms:modified>
  <cp:category/>
  <cp:version/>
  <cp:contentType/>
  <cp:contentStatus/>
</cp:coreProperties>
</file>