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8" activeTab="0"/>
  </bookViews>
  <sheets>
    <sheet name="отч201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<sst xmlns="http://schemas.openxmlformats.org/spreadsheetml/2006/main" count="75" uniqueCount="56">
  <si>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</si>
  <si>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</si>
  <si>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</si>
  <si>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</si>
  <si>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</si>
  <si>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</si>
  <si>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</si>
  <si>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</si>
  <si>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</si>
  <si>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</si>
  <si>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</si>
  <si>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</si>
  <si>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2008</t>
  </si>
  <si>
    <t>жил.дома</t>
  </si>
  <si>
    <t>Калужское шоссе, 13</t>
  </si>
  <si>
    <t>управляющей компании ООО "Внешстрой-Коммунсервис" о выполнении условий договора</t>
  </si>
  <si>
    <t>Начислено</t>
  </si>
  <si>
    <t>Фактически получено</t>
  </si>
  <si>
    <t>Израсходовано</t>
  </si>
  <si>
    <t>Получено</t>
  </si>
  <si>
    <t>Израсходо-вано</t>
  </si>
  <si>
    <t>Офис</t>
  </si>
  <si>
    <r>
      <t>Калужское шоссе, 13 (1 офис = 750,8 м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>)</t>
    </r>
  </si>
  <si>
    <t>Отопление по жилому дому</t>
  </si>
  <si>
    <t>Общая площадь</t>
  </si>
  <si>
    <t xml:space="preserve">ООО "Комплектсервис"                          </t>
  </si>
  <si>
    <t>Канализация, вода холодная жилого дома</t>
  </si>
  <si>
    <t>Электроэнергия жилого дома</t>
  </si>
  <si>
    <t>вывоз мусора</t>
  </si>
  <si>
    <t>з/плата (с налогами) паспортиста, мастеров, рабочих</t>
  </si>
  <si>
    <t>з/плата (с налогами) дворников, уборщиков подъездов</t>
  </si>
  <si>
    <t>бланки паспортного стола</t>
  </si>
  <si>
    <t>проезд до объектов</t>
  </si>
  <si>
    <t xml:space="preserve">аварийное обслуживание </t>
  </si>
  <si>
    <t>обязательное обучение персонала</t>
  </si>
  <si>
    <t>услуги ИВЦ</t>
  </si>
  <si>
    <t>обслуживание теплосчетчиков</t>
  </si>
  <si>
    <t>Содержание жилого дома в т.ч</t>
  </si>
  <si>
    <t>услуги управляющей компании</t>
  </si>
  <si>
    <t>Вода горячая жилого дома</t>
  </si>
  <si>
    <t xml:space="preserve">израсходовано материалов, спец.одежды </t>
  </si>
  <si>
    <t>Наименование расходов</t>
  </si>
  <si>
    <t>1,5 теплосчетчика</t>
  </si>
  <si>
    <t>руб.</t>
  </si>
  <si>
    <t>услуги связи</t>
  </si>
  <si>
    <r>
      <t xml:space="preserve">по содержанию и эксплуатации жилого дома по адресу: </t>
    </r>
    <r>
      <rPr>
        <b/>
        <sz val="9"/>
        <rFont val="Arial Cyr"/>
        <family val="0"/>
      </rPr>
      <t>г.Тула, ул. Калужское шоссе, 13</t>
    </r>
  </si>
  <si>
    <t>мех.уборка придомовой территории</t>
  </si>
  <si>
    <t xml:space="preserve">ОТЧЕТ за  2011 г. </t>
  </si>
  <si>
    <r>
      <t>Расходы на 1 м</t>
    </r>
    <r>
      <rPr>
        <b/>
        <vertAlign val="superscript"/>
        <sz val="7"/>
        <rFont val="Arial Cyr"/>
        <family val="0"/>
      </rPr>
      <t>2</t>
    </r>
    <r>
      <rPr>
        <b/>
        <sz val="7"/>
        <rFont val="Arial Cyr"/>
        <family val="0"/>
      </rPr>
      <t xml:space="preserve"> в год</t>
    </r>
  </si>
  <si>
    <r>
      <t>Расходы на 1 м</t>
    </r>
    <r>
      <rPr>
        <b/>
        <vertAlign val="superscript"/>
        <sz val="7"/>
        <rFont val="Arial Cyr"/>
        <family val="0"/>
      </rPr>
      <t>2</t>
    </r>
    <r>
      <rPr>
        <b/>
        <sz val="7"/>
        <rFont val="Arial Cyr"/>
        <family val="0"/>
      </rPr>
      <t xml:space="preserve"> в месяц</t>
    </r>
  </si>
  <si>
    <t>2011год</t>
  </si>
  <si>
    <t>поверка теплосчетчика</t>
  </si>
  <si>
    <t>ремонт и обсл.э/оборудования, ревизия э/щитков</t>
  </si>
  <si>
    <t>Управляющая компания ООО "Внешстрой-Коммунсервис"</t>
  </si>
  <si>
    <t>адрес: 300001, г.Тула, ул.Марата, д.35а, офис1</t>
  </si>
  <si>
    <t>тел. 40-55-80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</si>
</sst>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vertAlign val="superscript"/>
      <sz val="7"/>
      <name val="Arial Cyr"/>
      <family val="0"/>
    </font>
    <font>
      <sz val="9"/>
      <color indexed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vertAlign val="superscript"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64" fontId="16" fillId="0" borderId="0" xfId="0" applyNumberFormat="1" applyFont="1" applyAlignment="1">
      <alignment horizontal="center"/>
    </xf>
    <xf numFmtId="2" fontId="6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2" fontId="2" fillId="6" borderId="11" xfId="0" applyNumberFormat="1" applyFont="1" applyFill="1" applyBorder="1" applyAlignment="1">
      <alignment/>
    </xf>
    <xf numFmtId="2" fontId="2" fillId="6" borderId="10" xfId="0" applyNumberFormat="1" applyFont="1" applyFill="1" applyBorder="1" applyAlignment="1">
      <alignment/>
    </xf>
    <xf numFmtId="2" fontId="2" fillId="6" borderId="12" xfId="0" applyNumberFormat="1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2" fontId="6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43" fontId="2" fillId="0" borderId="0" xfId="60" applyFont="1" applyAlignment="1">
      <alignment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2" fontId="2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N38" sqref="N38"/>
    </sheetView>
  </sheetViews>
  <sheetFormatPr defaultColWidth="9.00390625" defaultRowHeight="12.75"/>
  <cols>
    <col min="1" max="1" width="2.75390625" style="11" customWidth="1"/>
    <col min="2" max="2" width="13.75390625" style="11" customWidth="1"/>
    <col min="3" max="3" width="14.00390625" style="11" customWidth="1"/>
    <col min="4" max="4" width="13.625" style="11" customWidth="1"/>
    <col min="5" max="5" width="1.00390625" style="11" customWidth="1"/>
    <col min="6" max="6" width="9.875" style="11" customWidth="1"/>
    <col min="7" max="7" width="10.00390625" style="11" customWidth="1"/>
    <col min="8" max="8" width="8.625" style="11" customWidth="1"/>
    <col min="9" max="9" width="6.625" style="11" customWidth="1"/>
    <col min="10" max="10" width="8.00390625" style="11" customWidth="1"/>
    <col min="11" max="11" width="7.25390625" style="11" customWidth="1"/>
    <col min="12" max="12" width="11.75390625" style="11" customWidth="1"/>
    <col min="13" max="13" width="10.00390625" style="11" customWidth="1"/>
    <col min="14" max="14" width="10.25390625" style="11" customWidth="1"/>
    <col min="15" max="15" width="8.875" style="11" customWidth="1"/>
    <col min="16" max="16" width="10.125" style="11" customWidth="1"/>
    <col min="17" max="16384" width="9.125" style="11" customWidth="1"/>
  </cols>
  <sheetData>
    <row r="1" spans="1:16" ht="46.5" customHeight="1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27"/>
      <c r="L1" s="27"/>
      <c r="M1" s="27"/>
      <c r="N1" s="27"/>
      <c r="O1" s="27"/>
      <c r="P1" s="27"/>
    </row>
    <row r="2" spans="1:16" ht="21" customHeight="1">
      <c r="A2" s="78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28"/>
      <c r="L2" s="28"/>
      <c r="M2" s="28"/>
      <c r="N2" s="28"/>
      <c r="O2" s="28"/>
      <c r="P2" s="28"/>
    </row>
    <row r="3" spans="1:16" ht="12">
      <c r="A3" s="78" t="s">
        <v>45</v>
      </c>
      <c r="B3" s="78"/>
      <c r="C3" s="78"/>
      <c r="D3" s="78"/>
      <c r="E3" s="78"/>
      <c r="F3" s="78"/>
      <c r="G3" s="78"/>
      <c r="H3" s="78"/>
      <c r="I3" s="78"/>
      <c r="J3" s="78"/>
      <c r="K3" s="28"/>
      <c r="L3" s="28"/>
      <c r="M3" s="28"/>
      <c r="N3" s="28"/>
      <c r="O3" s="28"/>
      <c r="P3" s="28"/>
    </row>
    <row r="4" spans="1:16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32"/>
      <c r="L5" s="32"/>
      <c r="M5" s="32"/>
      <c r="N5" s="32"/>
      <c r="O5" s="32"/>
      <c r="P5" s="32"/>
    </row>
    <row r="6" spans="1:16" ht="1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2:5" ht="12" customHeight="1">
      <c r="B7" s="73" t="s">
        <v>16</v>
      </c>
      <c r="C7" s="73"/>
      <c r="D7" s="66">
        <f>SUM(F15:F19)</f>
        <v>1061315.46</v>
      </c>
      <c r="E7" s="8" t="s">
        <v>43</v>
      </c>
    </row>
    <row r="8" spans="2:5" ht="12" customHeight="1">
      <c r="B8" s="46"/>
      <c r="C8" s="46"/>
      <c r="D8" s="66"/>
      <c r="E8" s="8"/>
    </row>
    <row r="9" spans="2:5" ht="12">
      <c r="B9" s="73" t="s">
        <v>17</v>
      </c>
      <c r="C9" s="73"/>
      <c r="D9" s="66">
        <f>SUM(G15:G19)</f>
        <v>1040412.5</v>
      </c>
      <c r="E9" s="8" t="s">
        <v>43</v>
      </c>
    </row>
    <row r="10" spans="2:5" ht="12">
      <c r="B10" s="46"/>
      <c r="C10" s="46"/>
      <c r="D10" s="66"/>
      <c r="E10" s="8"/>
    </row>
    <row r="11" spans="2:5" ht="12">
      <c r="B11" s="73" t="s">
        <v>18</v>
      </c>
      <c r="C11" s="73"/>
      <c r="D11" s="66">
        <f>SUM(H15:H19)</f>
        <v>1169765.6722220683</v>
      </c>
      <c r="E11" s="8" t="s">
        <v>43</v>
      </c>
    </row>
    <row r="13" spans="1:16" ht="24" customHeight="1" thickBot="1">
      <c r="A13" s="80" t="s">
        <v>24</v>
      </c>
      <c r="B13" s="80"/>
      <c r="C13" s="80"/>
      <c r="D13" s="36">
        <v>2011.8</v>
      </c>
      <c r="E13" s="40"/>
      <c r="F13" s="34"/>
      <c r="G13" s="29"/>
      <c r="H13" s="40"/>
      <c r="I13" s="40"/>
      <c r="J13" s="35"/>
      <c r="K13" s="16"/>
      <c r="L13" s="16"/>
      <c r="M13" s="16"/>
      <c r="N13" s="16"/>
      <c r="O13" s="16"/>
      <c r="P13" s="16"/>
    </row>
    <row r="14" spans="1:16" ht="38.25" customHeight="1" thickBot="1">
      <c r="A14" s="42"/>
      <c r="B14" s="79" t="s">
        <v>41</v>
      </c>
      <c r="C14" s="79"/>
      <c r="D14" s="79"/>
      <c r="E14" s="79"/>
      <c r="F14" s="45" t="s">
        <v>16</v>
      </c>
      <c r="G14" s="45" t="s">
        <v>19</v>
      </c>
      <c r="H14" s="43" t="s">
        <v>20</v>
      </c>
      <c r="I14" s="43" t="s">
        <v>48</v>
      </c>
      <c r="J14" s="44" t="s">
        <v>49</v>
      </c>
      <c r="K14" s="50"/>
      <c r="L14" s="88"/>
      <c r="M14" s="88"/>
      <c r="N14" s="88"/>
      <c r="O14" s="16"/>
      <c r="P14" s="16"/>
    </row>
    <row r="15" spans="1:16" ht="12">
      <c r="A15" s="52"/>
      <c r="B15" s="74" t="s">
        <v>26</v>
      </c>
      <c r="C15" s="74"/>
      <c r="D15" s="74"/>
      <c r="E15" s="74"/>
      <c r="F15" s="47">
        <v>65338.38</v>
      </c>
      <c r="G15" s="47">
        <v>63660.16</v>
      </c>
      <c r="H15" s="47">
        <v>80207.31</v>
      </c>
      <c r="I15" s="41"/>
      <c r="J15" s="53"/>
      <c r="K15" s="30"/>
      <c r="L15" s="88"/>
      <c r="M15" s="88"/>
      <c r="N15" s="88"/>
      <c r="O15" s="16"/>
      <c r="P15" s="16"/>
    </row>
    <row r="16" spans="1:16" ht="12">
      <c r="A16" s="54"/>
      <c r="B16" s="75" t="s">
        <v>27</v>
      </c>
      <c r="C16" s="75"/>
      <c r="D16" s="75"/>
      <c r="E16" s="75"/>
      <c r="F16" s="48">
        <v>177182.6</v>
      </c>
      <c r="G16" s="48">
        <v>173903.69</v>
      </c>
      <c r="H16" s="48">
        <v>195816.04</v>
      </c>
      <c r="I16" s="5"/>
      <c r="J16" s="55"/>
      <c r="K16" s="8"/>
      <c r="L16" s="51"/>
      <c r="M16" s="51"/>
      <c r="N16" s="51"/>
      <c r="O16" s="16"/>
      <c r="P16" s="16"/>
    </row>
    <row r="17" spans="1:16" ht="12">
      <c r="A17" s="54"/>
      <c r="B17" s="75" t="s">
        <v>23</v>
      </c>
      <c r="C17" s="75"/>
      <c r="D17" s="75"/>
      <c r="E17" s="75"/>
      <c r="F17" s="48">
        <v>407796.58</v>
      </c>
      <c r="G17" s="48">
        <v>396196.44</v>
      </c>
      <c r="H17" s="48">
        <v>404642.98</v>
      </c>
      <c r="I17" s="5"/>
      <c r="J17" s="55"/>
      <c r="K17" s="30"/>
      <c r="L17" s="8"/>
      <c r="M17" s="8"/>
      <c r="N17" s="30"/>
      <c r="O17" s="16"/>
      <c r="P17" s="16"/>
    </row>
    <row r="18" spans="1:14" ht="12">
      <c r="A18" s="54"/>
      <c r="B18" s="75" t="s">
        <v>39</v>
      </c>
      <c r="C18" s="75"/>
      <c r="D18" s="75"/>
      <c r="E18" s="75"/>
      <c r="F18" s="48">
        <v>149671.47</v>
      </c>
      <c r="G18" s="48">
        <v>151635.46</v>
      </c>
      <c r="H18" s="48">
        <v>195360.69</v>
      </c>
      <c r="I18" s="5"/>
      <c r="J18" s="55"/>
      <c r="K18" s="30"/>
      <c r="L18" s="8"/>
      <c r="M18" s="8"/>
      <c r="N18" s="30"/>
    </row>
    <row r="19" spans="1:14" ht="12.75" thickBot="1">
      <c r="A19" s="56"/>
      <c r="B19" s="70" t="s">
        <v>37</v>
      </c>
      <c r="C19" s="71"/>
      <c r="D19" s="71"/>
      <c r="E19" s="72"/>
      <c r="F19" s="49">
        <v>261326.43</v>
      </c>
      <c r="G19" s="49">
        <v>255016.75</v>
      </c>
      <c r="H19" s="49">
        <f>SUM(H20:H34)</f>
        <v>293738.6522220683</v>
      </c>
      <c r="I19" s="39">
        <f>SUM(I20:I34)</f>
        <v>146.00787962126867</v>
      </c>
      <c r="J19" s="57">
        <f>SUM(J20:J34)</f>
        <v>12.167323301772386</v>
      </c>
      <c r="K19" s="8"/>
      <c r="L19" s="8"/>
      <c r="M19" s="8"/>
      <c r="N19" s="30"/>
    </row>
    <row r="20" spans="1:14" ht="12" customHeight="1">
      <c r="A20" s="58">
        <v>1</v>
      </c>
      <c r="B20" s="76" t="s">
        <v>33</v>
      </c>
      <c r="C20" s="76"/>
      <c r="D20" s="76"/>
      <c r="E20" s="76"/>
      <c r="F20" s="37"/>
      <c r="G20" s="37"/>
      <c r="H20" s="38">
        <v>1893</v>
      </c>
      <c r="I20" s="38">
        <f>H20/D13</f>
        <v>0.9409484044139577</v>
      </c>
      <c r="J20" s="59">
        <f aca="true" t="shared" si="0" ref="J20:J34">I20/12</f>
        <v>0.07841236703449647</v>
      </c>
      <c r="K20" s="30"/>
      <c r="L20" s="30"/>
      <c r="M20" s="30"/>
      <c r="N20" s="30"/>
    </row>
    <row r="21" spans="1:14" ht="12">
      <c r="A21" s="60">
        <f>A20+1</f>
        <v>2</v>
      </c>
      <c r="B21" s="67" t="s">
        <v>31</v>
      </c>
      <c r="C21" s="68"/>
      <c r="D21" s="68"/>
      <c r="E21" s="69"/>
      <c r="F21" s="4"/>
      <c r="G21" s="25"/>
      <c r="H21" s="4">
        <v>532</v>
      </c>
      <c r="I21" s="4">
        <f>H21/D13</f>
        <v>0.2644398051496173</v>
      </c>
      <c r="J21" s="61">
        <f t="shared" si="0"/>
        <v>0.022036650429134774</v>
      </c>
      <c r="K21" s="30"/>
      <c r="L21" s="30"/>
      <c r="M21" s="30"/>
      <c r="N21" s="30"/>
    </row>
    <row r="22" spans="1:14" ht="12.75" customHeight="1">
      <c r="A22" s="60">
        <f aca="true" t="shared" si="1" ref="A22:A34">A21+1</f>
        <v>3</v>
      </c>
      <c r="B22" s="67" t="s">
        <v>28</v>
      </c>
      <c r="C22" s="68"/>
      <c r="D22" s="68"/>
      <c r="E22" s="69"/>
      <c r="F22" s="4"/>
      <c r="G22" s="25"/>
      <c r="H22" s="4">
        <v>42920</v>
      </c>
      <c r="I22" s="4">
        <f>H22/D13</f>
        <v>21.334128641017994</v>
      </c>
      <c r="J22" s="61">
        <f t="shared" si="0"/>
        <v>1.777844053418166</v>
      </c>
      <c r="K22" s="30"/>
      <c r="L22" s="30"/>
      <c r="M22" s="30"/>
      <c r="N22" s="30"/>
    </row>
    <row r="23" spans="1:14" ht="12" customHeight="1">
      <c r="A23" s="60">
        <f t="shared" si="1"/>
        <v>4</v>
      </c>
      <c r="B23" s="67" t="s">
        <v>30</v>
      </c>
      <c r="C23" s="68"/>
      <c r="D23" s="68"/>
      <c r="E23" s="69"/>
      <c r="F23" s="25"/>
      <c r="G23" s="25"/>
      <c r="H23" s="4">
        <v>67207.27</v>
      </c>
      <c r="I23" s="4">
        <f>H23/D13</f>
        <v>33.40653643503331</v>
      </c>
      <c r="J23" s="61">
        <f t="shared" si="0"/>
        <v>2.783878036252776</v>
      </c>
      <c r="K23" s="30"/>
      <c r="L23" s="30"/>
      <c r="M23" s="30"/>
      <c r="N23" s="30"/>
    </row>
    <row r="24" spans="1:14" ht="12" customHeight="1">
      <c r="A24" s="60">
        <f t="shared" si="1"/>
        <v>5</v>
      </c>
      <c r="B24" s="67" t="s">
        <v>29</v>
      </c>
      <c r="C24" s="68"/>
      <c r="D24" s="68"/>
      <c r="E24" s="69"/>
      <c r="F24" s="25"/>
      <c r="G24" s="25"/>
      <c r="H24" s="4">
        <f>D13*29.62</f>
        <v>59589.516</v>
      </c>
      <c r="I24" s="4">
        <f>H24/D13</f>
        <v>29.62</v>
      </c>
      <c r="J24" s="61">
        <f t="shared" si="0"/>
        <v>2.4683333333333333</v>
      </c>
      <c r="K24" s="30"/>
      <c r="L24" s="30"/>
      <c r="M24" s="30"/>
      <c r="N24" s="30"/>
    </row>
    <row r="25" spans="1:14" ht="12" customHeight="1">
      <c r="A25" s="60">
        <f t="shared" si="1"/>
        <v>6</v>
      </c>
      <c r="B25" s="67" t="s">
        <v>40</v>
      </c>
      <c r="C25" s="68"/>
      <c r="D25" s="68"/>
      <c r="E25" s="69"/>
      <c r="F25" s="25"/>
      <c r="G25" s="25"/>
      <c r="H25" s="4">
        <v>4291.71</v>
      </c>
      <c r="I25" s="4">
        <f>H25/D13</f>
        <v>2.133268714583955</v>
      </c>
      <c r="J25" s="61">
        <f t="shared" si="0"/>
        <v>0.17777239288199623</v>
      </c>
      <c r="K25" s="30"/>
      <c r="L25" s="30"/>
      <c r="M25" s="30"/>
      <c r="N25" s="30"/>
    </row>
    <row r="26" spans="1:14" ht="12" customHeight="1">
      <c r="A26" s="60">
        <f t="shared" si="1"/>
        <v>7</v>
      </c>
      <c r="B26" s="67" t="s">
        <v>46</v>
      </c>
      <c r="C26" s="68"/>
      <c r="D26" s="68"/>
      <c r="E26" s="69"/>
      <c r="F26" s="25"/>
      <c r="G26" s="25"/>
      <c r="H26" s="4">
        <v>2000</v>
      </c>
      <c r="I26" s="4">
        <f>H26/D13</f>
        <v>0.9941346058256288</v>
      </c>
      <c r="J26" s="61">
        <f t="shared" si="0"/>
        <v>0.08284455048546907</v>
      </c>
      <c r="K26" s="30"/>
      <c r="L26" s="30"/>
      <c r="M26" s="30"/>
      <c r="N26" s="30"/>
    </row>
    <row r="27" spans="1:14" ht="12" customHeight="1">
      <c r="A27" s="60">
        <f t="shared" si="1"/>
        <v>8</v>
      </c>
      <c r="B27" s="67" t="s">
        <v>36</v>
      </c>
      <c r="C27" s="68"/>
      <c r="D27" s="68"/>
      <c r="E27" s="69"/>
      <c r="F27" s="25"/>
      <c r="G27" s="25"/>
      <c r="H27" s="4">
        <v>10644.67</v>
      </c>
      <c r="I27" s="4">
        <f>H27/D13</f>
        <v>5.291117407296948</v>
      </c>
      <c r="J27" s="61">
        <f t="shared" si="0"/>
        <v>0.440926450608079</v>
      </c>
      <c r="K27" s="30"/>
      <c r="L27" s="30"/>
      <c r="M27" s="30"/>
      <c r="N27" s="30"/>
    </row>
    <row r="28" spans="1:14" ht="12" customHeight="1">
      <c r="A28" s="60">
        <f t="shared" si="1"/>
        <v>9</v>
      </c>
      <c r="B28" s="67" t="s">
        <v>34</v>
      </c>
      <c r="C28" s="68"/>
      <c r="D28" s="68"/>
      <c r="E28" s="69"/>
      <c r="F28" s="25"/>
      <c r="G28" s="25"/>
      <c r="H28" s="4">
        <v>252</v>
      </c>
      <c r="I28" s="4">
        <f>H28/D13</f>
        <v>0.12526096033402923</v>
      </c>
      <c r="J28" s="61">
        <f t="shared" si="0"/>
        <v>0.010438413361169102</v>
      </c>
      <c r="K28" s="30"/>
      <c r="L28" s="30"/>
      <c r="M28" s="30"/>
      <c r="N28" s="30"/>
    </row>
    <row r="29" spans="1:14" ht="12" customHeight="1">
      <c r="A29" s="60">
        <f t="shared" si="1"/>
        <v>10</v>
      </c>
      <c r="B29" s="67" t="s">
        <v>32</v>
      </c>
      <c r="C29" s="68"/>
      <c r="D29" s="68"/>
      <c r="E29" s="69"/>
      <c r="F29" s="25"/>
      <c r="G29" s="25"/>
      <c r="H29" s="4">
        <v>418</v>
      </c>
      <c r="I29" s="4">
        <f>H29/D13</f>
        <v>0.20777413261755642</v>
      </c>
      <c r="J29" s="61">
        <f t="shared" si="0"/>
        <v>0.017314511051463036</v>
      </c>
      <c r="K29" s="30"/>
      <c r="L29" s="30"/>
      <c r="M29" s="30"/>
      <c r="N29" s="30"/>
    </row>
    <row r="30" spans="1:14" ht="12" customHeight="1">
      <c r="A30" s="60">
        <f t="shared" si="1"/>
        <v>11</v>
      </c>
      <c r="B30" s="67" t="s">
        <v>51</v>
      </c>
      <c r="C30" s="68"/>
      <c r="D30" s="68"/>
      <c r="E30" s="69"/>
      <c r="F30" s="25"/>
      <c r="G30" s="25"/>
      <c r="H30" s="4">
        <v>26883.81</v>
      </c>
      <c r="I30" s="4">
        <f>H30/D13</f>
        <v>13.36306292872055</v>
      </c>
      <c r="J30" s="61">
        <f>I30/12</f>
        <v>1.1135885773933791</v>
      </c>
      <c r="K30" s="30"/>
      <c r="L30" s="30"/>
      <c r="M30" s="30"/>
      <c r="N30" s="30"/>
    </row>
    <row r="31" spans="1:14" ht="12" customHeight="1">
      <c r="A31" s="60">
        <f t="shared" si="1"/>
        <v>12</v>
      </c>
      <c r="B31" s="67" t="s">
        <v>52</v>
      </c>
      <c r="C31" s="68"/>
      <c r="D31" s="68"/>
      <c r="E31" s="69"/>
      <c r="F31" s="25"/>
      <c r="G31" s="25"/>
      <c r="H31" s="4">
        <v>553.95</v>
      </c>
      <c r="I31" s="4">
        <f>H31/D13</f>
        <v>0.27535043244855356</v>
      </c>
      <c r="J31" s="61">
        <f>I31/12</f>
        <v>0.022945869370712798</v>
      </c>
      <c r="K31" s="30"/>
      <c r="L31" s="30"/>
      <c r="M31" s="30"/>
      <c r="N31" s="30"/>
    </row>
    <row r="32" spans="1:14" ht="12" customHeight="1">
      <c r="A32" s="60">
        <f t="shared" si="1"/>
        <v>13</v>
      </c>
      <c r="B32" s="67" t="s">
        <v>35</v>
      </c>
      <c r="C32" s="68"/>
      <c r="D32" s="68"/>
      <c r="E32" s="69"/>
      <c r="F32" s="25"/>
      <c r="G32" s="25"/>
      <c r="H32" s="4">
        <v>41535.33</v>
      </c>
      <c r="I32" s="4">
        <f>H32/D13</f>
        <v>20.64585445869371</v>
      </c>
      <c r="J32" s="61">
        <f t="shared" si="0"/>
        <v>1.7204878715578091</v>
      </c>
      <c r="K32" s="30"/>
      <c r="M32" s="30"/>
      <c r="N32" s="30"/>
    </row>
    <row r="33" spans="1:14" ht="12" customHeight="1">
      <c r="A33" s="60">
        <f t="shared" si="1"/>
        <v>14</v>
      </c>
      <c r="B33" s="77" t="s">
        <v>44</v>
      </c>
      <c r="C33" s="84"/>
      <c r="D33" s="84"/>
      <c r="E33" s="84"/>
      <c r="F33" s="25"/>
      <c r="G33" s="25"/>
      <c r="H33" s="4">
        <v>26</v>
      </c>
      <c r="I33" s="4">
        <f>H33/D13</f>
        <v>0.012923749875733175</v>
      </c>
      <c r="J33" s="61">
        <f t="shared" si="0"/>
        <v>0.001076979156311098</v>
      </c>
      <c r="K33" s="30"/>
      <c r="M33" s="30"/>
      <c r="N33" s="30"/>
    </row>
    <row r="34" spans="1:14" ht="12" customHeight="1" thickBot="1">
      <c r="A34" s="62">
        <f t="shared" si="1"/>
        <v>15</v>
      </c>
      <c r="B34" s="85" t="s">
        <v>38</v>
      </c>
      <c r="C34" s="86"/>
      <c r="D34" s="86"/>
      <c r="E34" s="87"/>
      <c r="F34" s="63"/>
      <c r="G34" s="63"/>
      <c r="H34" s="64">
        <f>F19/115.46*15.46</f>
        <v>34991.39622206825</v>
      </c>
      <c r="I34" s="64">
        <f>H34/D13</f>
        <v>17.39307894525711</v>
      </c>
      <c r="J34" s="65">
        <f t="shared" si="0"/>
        <v>1.4494232454380924</v>
      </c>
      <c r="K34" s="30"/>
      <c r="M34" s="30"/>
      <c r="N34" s="30"/>
    </row>
    <row r="35" ht="12" customHeight="1">
      <c r="K35" s="16"/>
    </row>
    <row r="36" ht="12">
      <c r="K36" s="51"/>
    </row>
    <row r="37" ht="12">
      <c r="K37" s="16"/>
    </row>
    <row r="38" spans="4:11" ht="12">
      <c r="D38" s="14" t="s">
        <v>53</v>
      </c>
      <c r="K38" s="16"/>
    </row>
    <row r="39" spans="4:11" ht="12">
      <c r="D39" s="14" t="s">
        <v>54</v>
      </c>
      <c r="K39" s="16"/>
    </row>
    <row r="40" spans="2:11" ht="14.25">
      <c r="B40" s="33"/>
      <c r="D40" s="14" t="s">
        <v>55</v>
      </c>
      <c r="E40" s="33"/>
      <c r="F40" s="33"/>
      <c r="G40" s="33"/>
      <c r="H40" s="33"/>
      <c r="I40" s="33"/>
      <c r="K40" s="16"/>
    </row>
    <row r="41" spans="2:11" ht="14.25">
      <c r="B41" s="33"/>
      <c r="D41" s="33"/>
      <c r="E41" s="33"/>
      <c r="F41" s="33"/>
      <c r="G41" s="33"/>
      <c r="H41" s="33"/>
      <c r="I41" s="33"/>
      <c r="K41" s="16"/>
    </row>
    <row r="42" ht="12">
      <c r="K42" s="16"/>
    </row>
    <row r="43" ht="12">
      <c r="K43" s="16"/>
    </row>
    <row r="44" ht="12">
      <c r="K44" s="16"/>
    </row>
    <row r="45" ht="12">
      <c r="K45" s="16"/>
    </row>
    <row r="46" ht="12">
      <c r="K46" s="16"/>
    </row>
    <row r="47" ht="12">
      <c r="K47" s="16"/>
    </row>
    <row r="48" ht="12">
      <c r="K48" s="16"/>
    </row>
    <row r="49" ht="12">
      <c r="K49" s="16"/>
    </row>
    <row r="61" spans="2:10" ht="12">
      <c r="B61" s="83"/>
      <c r="C61" s="83"/>
      <c r="D61" s="83"/>
      <c r="E61" s="83"/>
      <c r="H61" s="83"/>
      <c r="I61" s="83"/>
      <c r="J61" s="83"/>
    </row>
    <row r="65" ht="12">
      <c r="D65" s="14"/>
    </row>
    <row r="67" ht="12">
      <c r="D67" s="14"/>
    </row>
    <row r="68" spans="4:16" s="16" customFormat="1" ht="1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4"/>
    </row>
    <row r="69" spans="4:16" s="16" customFormat="1" ht="12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4"/>
    </row>
    <row r="70" spans="1:16" s="16" customFormat="1" ht="12">
      <c r="A70" s="13"/>
      <c r="B70" s="2" t="s">
        <v>21</v>
      </c>
      <c r="C70" s="1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23"/>
    </row>
    <row r="71" spans="1:16" s="19" customFormat="1" ht="9.75">
      <c r="A71" s="3"/>
      <c r="B71" s="6" t="s">
        <v>22</v>
      </c>
      <c r="C71" s="26" t="s">
        <v>25</v>
      </c>
      <c r="D71" s="22">
        <v>750.8</v>
      </c>
      <c r="E71" s="22">
        <v>750.8</v>
      </c>
      <c r="F71" s="22">
        <v>750.8</v>
      </c>
      <c r="G71" s="22">
        <v>750.8</v>
      </c>
      <c r="H71" s="22">
        <v>750.8</v>
      </c>
      <c r="I71" s="22">
        <v>750.8</v>
      </c>
      <c r="J71" s="22">
        <v>750.8</v>
      </c>
      <c r="K71" s="22">
        <v>750.8</v>
      </c>
      <c r="L71" s="22">
        <v>750.8</v>
      </c>
      <c r="M71" s="22">
        <v>750.8</v>
      </c>
      <c r="N71" s="22">
        <v>750.8</v>
      </c>
      <c r="O71" s="22">
        <v>750.8</v>
      </c>
      <c r="P71" s="22">
        <v>750.8</v>
      </c>
    </row>
    <row r="72" spans="1:16" s="19" customFormat="1" ht="9.75">
      <c r="A72" s="3"/>
      <c r="B72" s="6"/>
      <c r="C72" s="1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s="19" customFormat="1" ht="9.75">
      <c r="A73" s="3"/>
      <c r="B73" s="3"/>
      <c r="C73" s="3"/>
      <c r="D73" s="21">
        <f aca="true" t="shared" si="2" ref="D73:P73">SUM(D71:D72)</f>
        <v>750.8</v>
      </c>
      <c r="E73" s="21">
        <f t="shared" si="2"/>
        <v>750.8</v>
      </c>
      <c r="F73" s="21">
        <f t="shared" si="2"/>
        <v>750.8</v>
      </c>
      <c r="G73" s="21">
        <f t="shared" si="2"/>
        <v>750.8</v>
      </c>
      <c r="H73" s="21">
        <f t="shared" si="2"/>
        <v>750.8</v>
      </c>
      <c r="I73" s="21">
        <f t="shared" si="2"/>
        <v>750.8</v>
      </c>
      <c r="J73" s="21">
        <f t="shared" si="2"/>
        <v>750.8</v>
      </c>
      <c r="K73" s="21">
        <f t="shared" si="2"/>
        <v>750.8</v>
      </c>
      <c r="L73" s="21">
        <f t="shared" si="2"/>
        <v>750.8</v>
      </c>
      <c r="M73" s="21">
        <f t="shared" si="2"/>
        <v>750.8</v>
      </c>
      <c r="N73" s="21">
        <f t="shared" si="2"/>
        <v>750.8</v>
      </c>
      <c r="O73" s="21">
        <f t="shared" si="2"/>
        <v>750.8</v>
      </c>
      <c r="P73" s="21">
        <f t="shared" si="2"/>
        <v>750.8</v>
      </c>
    </row>
    <row r="74" spans="1:16" s="16" customFormat="1" ht="1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0"/>
    </row>
    <row r="75" spans="1:16" s="16" customFormat="1" ht="12">
      <c r="A75" s="13"/>
      <c r="B75" s="9" t="s">
        <v>13</v>
      </c>
      <c r="C75" s="18"/>
      <c r="D75" s="15" t="s">
        <v>0</v>
      </c>
      <c r="E75" s="15" t="s">
        <v>1</v>
      </c>
      <c r="F75" s="15" t="s">
        <v>2</v>
      </c>
      <c r="G75" s="15" t="s">
        <v>3</v>
      </c>
      <c r="H75" s="15" t="s">
        <v>4</v>
      </c>
      <c r="I75" s="15" t="s">
        <v>5</v>
      </c>
      <c r="J75" s="15" t="s">
        <v>6</v>
      </c>
      <c r="K75" s="15" t="s">
        <v>7</v>
      </c>
      <c r="L75" s="15" t="s">
        <v>8</v>
      </c>
      <c r="M75" s="15" t="s">
        <v>9</v>
      </c>
      <c r="N75" s="15" t="s">
        <v>10</v>
      </c>
      <c r="O75" s="15" t="s">
        <v>11</v>
      </c>
      <c r="P75" s="15" t="s">
        <v>12</v>
      </c>
    </row>
    <row r="76" spans="1:16" s="1" customFormat="1" ht="14.25" customHeight="1">
      <c r="A76" s="2"/>
      <c r="B76" s="7" t="s">
        <v>14</v>
      </c>
      <c r="C76" s="31" t="s">
        <v>42</v>
      </c>
      <c r="D76" s="10">
        <v>771.5</v>
      </c>
      <c r="E76" s="10">
        <v>771.5</v>
      </c>
      <c r="F76" s="10">
        <v>771.5</v>
      </c>
      <c r="G76" s="10">
        <v>771.5</v>
      </c>
      <c r="H76" s="10">
        <v>771.5</v>
      </c>
      <c r="I76" s="10">
        <v>771.5</v>
      </c>
      <c r="J76" s="10">
        <v>771.5</v>
      </c>
      <c r="K76" s="10">
        <v>771.5</v>
      </c>
      <c r="L76" s="10">
        <v>771.5</v>
      </c>
      <c r="M76" s="10">
        <v>771.5</v>
      </c>
      <c r="N76" s="10">
        <v>771.5</v>
      </c>
      <c r="O76" s="10">
        <v>771.5</v>
      </c>
      <c r="P76" s="10">
        <v>771.5</v>
      </c>
    </row>
    <row r="77" spans="1:16" ht="12">
      <c r="A77" s="13"/>
      <c r="B77" s="3"/>
      <c r="C77" s="3"/>
      <c r="D77" s="21">
        <f aca="true" t="shared" si="3" ref="D77:P77">SUM(D76:D76)</f>
        <v>771.5</v>
      </c>
      <c r="E77" s="21">
        <f t="shared" si="3"/>
        <v>771.5</v>
      </c>
      <c r="F77" s="21">
        <f t="shared" si="3"/>
        <v>771.5</v>
      </c>
      <c r="G77" s="21">
        <f t="shared" si="3"/>
        <v>771.5</v>
      </c>
      <c r="H77" s="21">
        <f t="shared" si="3"/>
        <v>771.5</v>
      </c>
      <c r="I77" s="21">
        <f t="shared" si="3"/>
        <v>771.5</v>
      </c>
      <c r="J77" s="21">
        <f t="shared" si="3"/>
        <v>771.5</v>
      </c>
      <c r="K77" s="21">
        <f t="shared" si="3"/>
        <v>771.5</v>
      </c>
      <c r="L77" s="21">
        <f t="shared" si="3"/>
        <v>771.5</v>
      </c>
      <c r="M77" s="21">
        <f t="shared" si="3"/>
        <v>771.5</v>
      </c>
      <c r="N77" s="21">
        <f t="shared" si="3"/>
        <v>771.5</v>
      </c>
      <c r="O77" s="21">
        <f t="shared" si="3"/>
        <v>771.5</v>
      </c>
      <c r="P77" s="21">
        <f t="shared" si="3"/>
        <v>771.5</v>
      </c>
    </row>
    <row r="78" spans="1:16" ht="12">
      <c r="A78" s="13"/>
      <c r="B78" s="13"/>
      <c r="C78" s="13"/>
      <c r="D78" s="20">
        <f aca="true" t="shared" si="4" ref="D78:P78">D73+D77</f>
        <v>1522.3</v>
      </c>
      <c r="E78" s="20">
        <f t="shared" si="4"/>
        <v>1522.3</v>
      </c>
      <c r="F78" s="20">
        <f t="shared" si="4"/>
        <v>1522.3</v>
      </c>
      <c r="G78" s="20">
        <f t="shared" si="4"/>
        <v>1522.3</v>
      </c>
      <c r="H78" s="20">
        <f t="shared" si="4"/>
        <v>1522.3</v>
      </c>
      <c r="I78" s="20">
        <f t="shared" si="4"/>
        <v>1522.3</v>
      </c>
      <c r="J78" s="20">
        <f t="shared" si="4"/>
        <v>1522.3</v>
      </c>
      <c r="K78" s="20">
        <f t="shared" si="4"/>
        <v>1522.3</v>
      </c>
      <c r="L78" s="20">
        <f t="shared" si="4"/>
        <v>1522.3</v>
      </c>
      <c r="M78" s="20">
        <f t="shared" si="4"/>
        <v>1522.3</v>
      </c>
      <c r="N78" s="20">
        <f t="shared" si="4"/>
        <v>1522.3</v>
      </c>
      <c r="O78" s="20">
        <f t="shared" si="4"/>
        <v>1522.3</v>
      </c>
      <c r="P78" s="20">
        <f t="shared" si="4"/>
        <v>1522.3</v>
      </c>
    </row>
    <row r="80" spans="1:16" s="16" customFormat="1" ht="12">
      <c r="A80" s="13"/>
      <c r="B80" s="9" t="s">
        <v>13</v>
      </c>
      <c r="C80" s="18" t="s">
        <v>50</v>
      </c>
      <c r="D80" s="15" t="s">
        <v>0</v>
      </c>
      <c r="E80" s="15" t="s">
        <v>1</v>
      </c>
      <c r="F80" s="15" t="s">
        <v>2</v>
      </c>
      <c r="G80" s="15" t="s">
        <v>3</v>
      </c>
      <c r="H80" s="15" t="s">
        <v>4</v>
      </c>
      <c r="I80" s="15" t="s">
        <v>5</v>
      </c>
      <c r="J80" s="15" t="s">
        <v>6</v>
      </c>
      <c r="K80" s="15" t="s">
        <v>7</v>
      </c>
      <c r="L80" s="15" t="s">
        <v>8</v>
      </c>
      <c r="M80" s="15" t="s">
        <v>9</v>
      </c>
      <c r="N80" s="15" t="s">
        <v>10</v>
      </c>
      <c r="O80" s="15" t="s">
        <v>11</v>
      </c>
      <c r="P80" s="15" t="s">
        <v>12</v>
      </c>
    </row>
    <row r="81" spans="1:16" s="1" customFormat="1" ht="14.25" customHeight="1">
      <c r="A81" s="2"/>
      <c r="B81" s="7" t="s">
        <v>14</v>
      </c>
      <c r="C81" s="31" t="s">
        <v>42</v>
      </c>
      <c r="D81" s="10">
        <v>2011.8</v>
      </c>
      <c r="E81" s="10">
        <v>2011.8</v>
      </c>
      <c r="F81" s="10">
        <v>2011.8</v>
      </c>
      <c r="G81" s="10">
        <v>2011.8</v>
      </c>
      <c r="H81" s="10">
        <v>2011.8</v>
      </c>
      <c r="I81" s="10">
        <v>2011.8</v>
      </c>
      <c r="J81" s="10">
        <v>2011.8</v>
      </c>
      <c r="K81" s="10">
        <v>2011.8</v>
      </c>
      <c r="L81" s="10">
        <v>2011.8</v>
      </c>
      <c r="M81" s="10">
        <v>2011.8</v>
      </c>
      <c r="N81" s="10">
        <v>2011.8</v>
      </c>
      <c r="O81" s="10">
        <v>2011.8</v>
      </c>
      <c r="P81" s="10">
        <v>2011.8</v>
      </c>
    </row>
  </sheetData>
  <sheetProtection/>
  <mergeCells count="32">
    <mergeCell ref="B61:E61"/>
    <mergeCell ref="H61:J61"/>
    <mergeCell ref="B27:E27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B33:E33"/>
    <mergeCell ref="B34:E34"/>
    <mergeCell ref="B17:E17"/>
    <mergeCell ref="B18:E18"/>
    <mergeCell ref="B19:E19"/>
    <mergeCell ref="B20:E20"/>
    <mergeCell ref="B21:E21"/>
    <mergeCell ref="B22:E22"/>
    <mergeCell ref="A1:J1"/>
    <mergeCell ref="A2:J2"/>
    <mergeCell ref="A3:J3"/>
    <mergeCell ref="A5:J5"/>
    <mergeCell ref="A6:P6"/>
    <mergeCell ref="B16:E16"/>
    <mergeCell ref="B7:C7"/>
    <mergeCell ref="B9:C9"/>
    <mergeCell ref="B11:C11"/>
    <mergeCell ref="A13:C13"/>
    <mergeCell ref="B14:E14"/>
    <mergeCell ref="B15:E15"/>
  </mergeCells>
  <printOptions/>
  <pageMargins left="0.9055118110236221" right="0" top="0.7480314960629921" bottom="0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2012-03-30T08:40:55Z</cp:lastPrinted>
  <dcterms:created xsi:type="dcterms:W3CDTF">2009-02-25T11:09:36Z</dcterms:created>
  <dcterms:modified xsi:type="dcterms:W3CDTF">2012-03-30T08:41:13Z</dcterms:modified>
  <cp:category/>
  <cp:version/>
  <cp:contentType/>
  <cp:contentStatus/>
</cp:coreProperties>
</file>